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 activeTab="1"/>
  </bookViews>
  <sheets>
    <sheet name="Svazek obcí vodné" sheetId="1" r:id="rId1"/>
    <sheet name="Svazek obcí stočné" sheetId="2" r:id="rId2"/>
  </sheets>
  <calcPr calcId="145621" iterate="1"/>
</workbook>
</file>

<file path=xl/calcChain.xml><?xml version="1.0" encoding="utf-8"?>
<calcChain xmlns="http://schemas.openxmlformats.org/spreadsheetml/2006/main">
  <c r="F45" i="2" l="1"/>
  <c r="E45" i="2"/>
  <c r="D45" i="2"/>
  <c r="C45" i="2"/>
  <c r="F42" i="2"/>
  <c r="F49" i="2" s="1"/>
  <c r="E42" i="2"/>
  <c r="E49" i="2" s="1"/>
  <c r="D42" i="2"/>
  <c r="D49" i="2" s="1"/>
  <c r="C42" i="2"/>
  <c r="C49" i="2" s="1"/>
  <c r="F38" i="2"/>
  <c r="E38" i="2"/>
  <c r="D38" i="2"/>
  <c r="C38" i="2"/>
  <c r="F25" i="2"/>
  <c r="E25" i="2"/>
  <c r="D25" i="2"/>
  <c r="C25" i="2"/>
  <c r="F22" i="2"/>
  <c r="E22" i="2"/>
  <c r="D22" i="2"/>
  <c r="C22" i="2"/>
  <c r="F17" i="2"/>
  <c r="E17" i="2"/>
  <c r="D17" i="2"/>
  <c r="C17" i="2"/>
  <c r="F14" i="2"/>
  <c r="E14" i="2"/>
  <c r="D14" i="2"/>
  <c r="C14" i="2"/>
  <c r="F11" i="2"/>
  <c r="E11" i="2"/>
  <c r="D11" i="2"/>
  <c r="C11" i="2"/>
  <c r="F6" i="2"/>
  <c r="F35" i="2" s="1"/>
  <c r="F37" i="2" s="1"/>
  <c r="E6" i="2"/>
  <c r="E35" i="2" s="1"/>
  <c r="E37" i="2" s="1"/>
  <c r="D6" i="2"/>
  <c r="D35" i="2" s="1"/>
  <c r="D37" i="2" s="1"/>
  <c r="C6" i="2"/>
  <c r="C35" i="2" s="1"/>
  <c r="C37" i="2" s="1"/>
  <c r="F45" i="1"/>
  <c r="E45" i="1"/>
  <c r="D45" i="1"/>
  <c r="C45" i="1"/>
  <c r="F42" i="1"/>
  <c r="F49" i="1" s="1"/>
  <c r="E42" i="1"/>
  <c r="E49" i="1" s="1"/>
  <c r="D42" i="1"/>
  <c r="D49" i="1" s="1"/>
  <c r="C42" i="1"/>
  <c r="C49" i="1" s="1"/>
  <c r="F38" i="1"/>
  <c r="E38" i="1"/>
  <c r="D38" i="1"/>
  <c r="C38" i="1"/>
  <c r="F25" i="1"/>
  <c r="E25" i="1"/>
  <c r="D25" i="1"/>
  <c r="C25" i="1"/>
  <c r="F22" i="1"/>
  <c r="E22" i="1"/>
  <c r="D22" i="1"/>
  <c r="C22" i="1"/>
  <c r="F17" i="1"/>
  <c r="E17" i="1"/>
  <c r="D17" i="1"/>
  <c r="C17" i="1"/>
  <c r="F14" i="1"/>
  <c r="E14" i="1"/>
  <c r="D14" i="1"/>
  <c r="C14" i="1"/>
  <c r="F11" i="1"/>
  <c r="E11" i="1"/>
  <c r="D11" i="1"/>
  <c r="C11" i="1"/>
  <c r="F6" i="1"/>
  <c r="F35" i="1" s="1"/>
  <c r="F37" i="1" s="1"/>
  <c r="E6" i="1"/>
  <c r="E35" i="1" s="1"/>
  <c r="E37" i="1" s="1"/>
  <c r="D6" i="1"/>
  <c r="D35" i="1" s="1"/>
  <c r="D37" i="1" s="1"/>
  <c r="C6" i="1"/>
  <c r="C35" i="1" s="1"/>
  <c r="C37" i="1" s="1"/>
  <c r="F56" i="2" l="1"/>
  <c r="F59" i="2" s="1"/>
  <c r="F51" i="2"/>
  <c r="C56" i="2"/>
  <c r="C59" i="2" s="1"/>
  <c r="C51" i="2"/>
  <c r="D56" i="2"/>
  <c r="D59" i="2" s="1"/>
  <c r="D51" i="2"/>
  <c r="E56" i="2"/>
  <c r="E59" i="2" s="1"/>
  <c r="E51" i="2"/>
  <c r="F56" i="1"/>
  <c r="F59" i="1" s="1"/>
  <c r="F51" i="1"/>
  <c r="C56" i="1"/>
  <c r="C59" i="1" s="1"/>
  <c r="C51" i="1"/>
  <c r="D56" i="1"/>
  <c r="D59" i="1" s="1"/>
  <c r="D51" i="1"/>
  <c r="E56" i="1"/>
  <c r="E59" i="1" s="1"/>
  <c r="E51" i="1"/>
</calcChain>
</file>

<file path=xl/sharedStrings.xml><?xml version="1.0" encoding="utf-8"?>
<sst xmlns="http://schemas.openxmlformats.org/spreadsheetml/2006/main" count="214" uniqueCount="102">
  <si>
    <t>Cena pro vodné</t>
  </si>
  <si>
    <t>var II</t>
  </si>
  <si>
    <t>Svazek obcí</t>
  </si>
  <si>
    <t>kalkulace</t>
  </si>
  <si>
    <t>v tis. Kč</t>
  </si>
  <si>
    <t>Pol.</t>
  </si>
  <si>
    <t>název</t>
  </si>
  <si>
    <t>schválená</t>
  </si>
  <si>
    <t>oč. skutečnost</t>
  </si>
  <si>
    <t>návrh</t>
  </si>
  <si>
    <t>1.</t>
  </si>
  <si>
    <t>Přímý materiál</t>
  </si>
  <si>
    <t>1.1.</t>
  </si>
  <si>
    <t>Surová voda podzemní + povrchová</t>
  </si>
  <si>
    <t>1.2.</t>
  </si>
  <si>
    <t>Voda převzatá + odpadní voda předaná k čištění</t>
  </si>
  <si>
    <t>1.3.</t>
  </si>
  <si>
    <t>Chemikálie</t>
  </si>
  <si>
    <t>1.4.</t>
  </si>
  <si>
    <t>Ostatní materiál</t>
  </si>
  <si>
    <t>2.</t>
  </si>
  <si>
    <t>Energie</t>
  </si>
  <si>
    <t>2.1.</t>
  </si>
  <si>
    <t>Elektrická energie</t>
  </si>
  <si>
    <t>2.2.</t>
  </si>
  <si>
    <t>Ostatní energie</t>
  </si>
  <si>
    <t>3.</t>
  </si>
  <si>
    <t>Mzdy</t>
  </si>
  <si>
    <t>3.1.</t>
  </si>
  <si>
    <t>Přímé mzdy</t>
  </si>
  <si>
    <t>3.2.</t>
  </si>
  <si>
    <t>Ostatní osobní náklady</t>
  </si>
  <si>
    <t>4.</t>
  </si>
  <si>
    <t>Ostatní přímé náklady</t>
  </si>
  <si>
    <t>4.1.</t>
  </si>
  <si>
    <t>Odpisy</t>
  </si>
  <si>
    <t>4.2.</t>
  </si>
  <si>
    <t>Opravy infra majetku</t>
  </si>
  <si>
    <t>4.3.</t>
  </si>
  <si>
    <t>Nájemné</t>
  </si>
  <si>
    <t>4.4.</t>
  </si>
  <si>
    <t>Prostředky obnovy infra majetku</t>
  </si>
  <si>
    <t>5.</t>
  </si>
  <si>
    <t>Provozní náklady</t>
  </si>
  <si>
    <t>5.1.</t>
  </si>
  <si>
    <t>Poplatky za vypouštění odpadních vod</t>
  </si>
  <si>
    <t>5.2.</t>
  </si>
  <si>
    <t>Ostatní provozní náklady externí</t>
  </si>
  <si>
    <t>5.3.</t>
  </si>
  <si>
    <t>Ostatní provozní náklady ve vlastní režii</t>
  </si>
  <si>
    <t>5.3.1.</t>
  </si>
  <si>
    <t>Ostatní vnitronáklady</t>
  </si>
  <si>
    <t>5.3.2.</t>
  </si>
  <si>
    <t>Doprava a mechanizace</t>
  </si>
  <si>
    <t>5.3.3.</t>
  </si>
  <si>
    <t>Laboratoře</t>
  </si>
  <si>
    <t>5.4.</t>
  </si>
  <si>
    <t>Dotace obce</t>
  </si>
  <si>
    <t>ostatní</t>
  </si>
  <si>
    <t>6.</t>
  </si>
  <si>
    <t>Finanční náklady</t>
  </si>
  <si>
    <t>7.</t>
  </si>
  <si>
    <t>Finanční výnosy</t>
  </si>
  <si>
    <t>8.</t>
  </si>
  <si>
    <t>Výrobní režie</t>
  </si>
  <si>
    <t>9.</t>
  </si>
  <si>
    <t>Správní režie</t>
  </si>
  <si>
    <t>10.</t>
  </si>
  <si>
    <t>Úplné vlastní náklady</t>
  </si>
  <si>
    <t>10.1.</t>
  </si>
  <si>
    <t>Nákl.na vodu předanou</t>
  </si>
  <si>
    <t>10.2.</t>
  </si>
  <si>
    <t>Nákl.na přímé odběry</t>
  </si>
  <si>
    <t>11.</t>
  </si>
  <si>
    <t>Voda vyrobená v tis. m3</t>
  </si>
  <si>
    <t>11.1.</t>
  </si>
  <si>
    <t>Voda vyrobená</t>
  </si>
  <si>
    <t>11.2.</t>
  </si>
  <si>
    <t>Voda převzatá</t>
  </si>
  <si>
    <t>11.3.</t>
  </si>
  <si>
    <t>Voda předaná</t>
  </si>
  <si>
    <t>D.</t>
  </si>
  <si>
    <t>Voda fakturovaná celkem v tis. m3</t>
  </si>
  <si>
    <t>vodné - domácnosti</t>
  </si>
  <si>
    <t>vodné - ostatní odběratelé</t>
  </si>
  <si>
    <t>F.</t>
  </si>
  <si>
    <t>Voda odpadní odváděná fakturovaná</t>
  </si>
  <si>
    <t>stočné - domácnosti</t>
  </si>
  <si>
    <t>stočné - ostatní odběratelé</t>
  </si>
  <si>
    <t>H.</t>
  </si>
  <si>
    <t>Voda srážková fakturovaná</t>
  </si>
  <si>
    <t>Voda fakturovaná pitná, odpadní+srážková</t>
  </si>
  <si>
    <t>Voda odpadní čištěná</t>
  </si>
  <si>
    <t>I.</t>
  </si>
  <si>
    <r>
      <t>Náklady Kč/m</t>
    </r>
    <r>
      <rPr>
        <b/>
        <vertAlign val="superscript"/>
        <sz val="10"/>
        <rFont val="Arial CE"/>
        <family val="2"/>
        <charset val="238"/>
      </rPr>
      <t>3</t>
    </r>
  </si>
  <si>
    <t>K.</t>
  </si>
  <si>
    <t>zisk</t>
  </si>
  <si>
    <t>Cena</t>
  </si>
  <si>
    <r>
      <t>Kč/m</t>
    </r>
    <r>
      <rPr>
        <b/>
        <vertAlign val="superscript"/>
        <sz val="10"/>
        <rFont val="Arial CE"/>
        <family val="2"/>
        <charset val="238"/>
      </rPr>
      <t>3</t>
    </r>
  </si>
  <si>
    <t>(bez DPH)</t>
  </si>
  <si>
    <t>(s DPH)</t>
  </si>
  <si>
    <t>Cena pro stočné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</si>
</sst>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b/>
      <sz val="10"/>
      <name val="Arial CE"/>
      <charset val="238"/>
    </font>
    <font>
      <sz val="10"/>
      <name val="Arial CE"/>
      <charset val="238"/>
    </font>
    <font>
      <b/>
      <vertAlign val="superscript"/>
      <sz val="10"/>
      <name val="Arial CE"/>
      <family val="2"/>
      <charset val="23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Alignment="1">
      <alignment horizontal="right"/>
    </xf>
    <xf numFmtId="14" fontId="2" fillId="0" borderId="0" xfId="0" applyNumberFormat="1" applyFont="1" applyAlignment="1">
      <alignment horizontal="center"/>
    </xf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 applyAlignment="1">
      <alignment horizontal="center"/>
    </xf>
    <xf numFmtId="0" fontId="3" fillId="0" borderId="4" xfId="0" applyFont="1" applyBorder="1"/>
    <xf numFmtId="0" fontId="4" fillId="0" borderId="5" xfId="0" applyFont="1" applyBorder="1"/>
    <xf numFmtId="0" fontId="3" fillId="0" borderId="6" xfId="0" applyFont="1" applyBorder="1" applyAlignment="1">
      <alignment horizontal="center"/>
    </xf>
    <xf numFmtId="0" fontId="3" fillId="0" borderId="7" xfId="0" applyFont="1" applyBorder="1"/>
    <xf numFmtId="0" fontId="3" fillId="0" borderId="7" xfId="0" applyFont="1" applyBorder="1" applyAlignment="1">
      <alignment horizontal="center"/>
    </xf>
    <xf numFmtId="2" fontId="3" fillId="0" borderId="7" xfId="0" applyNumberFormat="1" applyFont="1" applyBorder="1"/>
    <xf numFmtId="164" fontId="3" fillId="0" borderId="7" xfId="0" applyNumberFormat="1" applyFont="1" applyBorder="1"/>
    <xf numFmtId="16" fontId="4" fillId="0" borderId="6" xfId="0" applyNumberFormat="1" applyFont="1" applyBorder="1"/>
    <xf numFmtId="0" fontId="4" fillId="0" borderId="8" xfId="0" applyFont="1" applyBorder="1"/>
    <xf numFmtId="164" fontId="4" fillId="0" borderId="6" xfId="0" applyNumberFormat="1" applyFont="1" applyBorder="1"/>
    <xf numFmtId="164" fontId="0" fillId="0" borderId="0" xfId="0" applyNumberFormat="1"/>
    <xf numFmtId="0" fontId="4" fillId="0" borderId="6" xfId="0" applyFont="1" applyBorder="1"/>
    <xf numFmtId="0" fontId="5" fillId="0" borderId="9" xfId="0" applyFont="1" applyBorder="1"/>
    <xf numFmtId="0" fontId="5" fillId="0" borderId="10" xfId="0" applyFont="1" applyBorder="1"/>
    <xf numFmtId="164" fontId="5" fillId="0" borderId="9" xfId="0" applyNumberFormat="1" applyFont="1" applyBorder="1"/>
    <xf numFmtId="0" fontId="4" fillId="0" borderId="7" xfId="0" applyFont="1" applyBorder="1"/>
    <xf numFmtId="164" fontId="4" fillId="0" borderId="7" xfId="0" applyNumberFormat="1" applyFont="1" applyBorder="1"/>
    <xf numFmtId="0" fontId="3" fillId="0" borderId="9" xfId="0" applyFont="1" applyBorder="1"/>
    <xf numFmtId="164" fontId="3" fillId="0" borderId="9" xfId="0" applyNumberFormat="1" applyFont="1" applyBorder="1"/>
    <xf numFmtId="0" fontId="6" fillId="0" borderId="3" xfId="0" applyFont="1" applyBorder="1"/>
    <xf numFmtId="164" fontId="6" fillId="0" borderId="3" xfId="0" applyNumberFormat="1" applyFont="1" applyBorder="1"/>
    <xf numFmtId="0" fontId="6" fillId="0" borderId="7" xfId="0" applyFont="1" applyBorder="1"/>
    <xf numFmtId="164" fontId="6" fillId="0" borderId="7" xfId="0" applyNumberFormat="1" applyFont="1" applyBorder="1"/>
    <xf numFmtId="0" fontId="3" fillId="0" borderId="9" xfId="0" applyFont="1" applyFill="1" applyBorder="1"/>
    <xf numFmtId="164" fontId="3" fillId="0" borderId="9" xfId="0" applyNumberFormat="1" applyFont="1" applyFill="1" applyBorder="1"/>
    <xf numFmtId="14" fontId="4" fillId="0" borderId="6" xfId="0" applyNumberFormat="1" applyFont="1" applyBorder="1"/>
    <xf numFmtId="0" fontId="5" fillId="0" borderId="7" xfId="0" applyFont="1" applyBorder="1"/>
    <xf numFmtId="0" fontId="3" fillId="0" borderId="6" xfId="0" applyFont="1" applyBorder="1"/>
    <xf numFmtId="164" fontId="3" fillId="0" borderId="6" xfId="0" applyNumberFormat="1" applyFont="1" applyBorder="1"/>
    <xf numFmtId="0" fontId="6" fillId="0" borderId="6" xfId="0" applyFont="1" applyBorder="1"/>
    <xf numFmtId="164" fontId="6" fillId="0" borderId="6" xfId="0" applyNumberFormat="1" applyFont="1" applyBorder="1"/>
    <xf numFmtId="16" fontId="6" fillId="0" borderId="6" xfId="0" applyNumberFormat="1" applyFont="1" applyBorder="1"/>
    <xf numFmtId="2" fontId="3" fillId="0" borderId="9" xfId="0" applyNumberFormat="1" applyFont="1" applyBorder="1"/>
    <xf numFmtId="2" fontId="4" fillId="0" borderId="6" xfId="0" applyNumberFormat="1" applyFont="1" applyBorder="1"/>
    <xf numFmtId="0" fontId="5" fillId="0" borderId="3" xfId="0" applyFont="1" applyBorder="1"/>
    <xf numFmtId="2" fontId="6" fillId="0" borderId="3" xfId="0" applyNumberFormat="1" applyFont="1" applyBorder="1"/>
    <xf numFmtId="2" fontId="6" fillId="0" borderId="7" xfId="0" applyNumberFormat="1" applyFont="1" applyBorder="1"/>
    <xf numFmtId="164" fontId="5" fillId="0" borderId="7" xfId="0" applyNumberFormat="1" applyFont="1" applyBorder="1"/>
    <xf numFmtId="2" fontId="5" fillId="0" borderId="7" xfId="0" applyNumberFormat="1" applyFont="1" applyBorder="1"/>
    <xf numFmtId="2" fontId="3" fillId="0" borderId="9" xfId="0" applyNumberFormat="1" applyFont="1" applyBorder="1" applyAlignment="1">
      <alignment horizontal="right"/>
    </xf>
    <xf numFmtId="0" fontId="0" fillId="0" borderId="7" xfId="0" applyBorder="1"/>
    <xf numFmtId="164" fontId="0" fillId="0" borderId="7" xfId="0" applyNumberFormat="1" applyBorder="1"/>
    <xf numFmtId="0" fontId="0" fillId="0" borderId="0" xfId="0" applyBorder="1"/>
    <xf numFmtId="1" fontId="0" fillId="0" borderId="0" xfId="0" applyNumberFormat="1" applyBorder="1"/>
    <xf numFmtId="0" fontId="3" fillId="0" borderId="0" xfId="0" applyFont="1"/>
    <xf numFmtId="1" fontId="0" fillId="0" borderId="0" xfId="0" applyNumberFormat="1"/>
    <xf numFmtId="2" fontId="3" fillId="0" borderId="0" xfId="0" applyNumberFormat="1" applyFont="1" applyBorder="1" applyAlignment="1">
      <alignment horizontal="left"/>
    </xf>
    <xf numFmtId="2" fontId="4" fillId="0" borderId="0" xfId="0" applyNumberFormat="1" applyFont="1" applyBorder="1" applyAlignment="1">
      <alignment horizontal="right"/>
    </xf>
    <xf numFmtId="2" fontId="3" fillId="0" borderId="0" xfId="0" applyNumberFormat="1" applyFont="1"/>
    <xf numFmtId="2" fontId="0" fillId="0" borderId="0" xfId="0" applyNumberFormat="1"/>
    <xf numFmtId="2" fontId="3" fillId="0" borderId="0" xfId="0" applyNumberFormat="1" applyFont="1" applyAlignment="1">
      <alignment horizontal="right"/>
    </xf>
    <xf numFmtId="164" fontId="4" fillId="0" borderId="0" xfId="0" applyNumberFormat="1" applyFont="1" applyFill="1" applyBorder="1"/>
    <xf numFmtId="0" fontId="1" fillId="0" borderId="0" xfId="0" applyFont="1"/>
    <xf numFmtId="164" fontId="1" fillId="0" borderId="0" xfId="0" applyNumberFormat="1" applyFont="1"/>
    <xf numFmtId="2" fontId="1" fillId="0" borderId="0" xfId="0" applyNumberFormat="1" applyFont="1"/>
    <xf numFmtId="165" fontId="1" fillId="0" borderId="0" xfId="0" applyNumberFormat="1" applyFo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5"/>
  <sheetViews>
    <sheetView workbookViewId="0">
      <selection activeCell="I18" sqref="I18"/>
    </sheetView>
  </sheetViews>
  <sheetFormatPr defaultRowHeight="15" x14ac:dyDescent="0.25"/>
  <cols>
    <col min="1" max="1" width="9.85546875" customWidth="1"/>
    <col min="2" max="2" width="40.5703125" customWidth="1"/>
    <col min="3" max="6" width="18" customWidth="1"/>
    <col min="251" max="251" width="9.85546875" customWidth="1"/>
    <col min="252" max="252" width="40.5703125" customWidth="1"/>
    <col min="253" max="255" width="18" customWidth="1"/>
    <col min="257" max="257" width="19.28515625" customWidth="1"/>
    <col min="258" max="258" width="10.28515625" customWidth="1"/>
    <col min="259" max="259" width="10.42578125" customWidth="1"/>
    <col min="260" max="260" width="9.140625" customWidth="1"/>
    <col min="261" max="261" width="9.85546875" customWidth="1"/>
    <col min="262" max="262" width="9.140625" customWidth="1"/>
    <col min="507" max="507" width="9.85546875" customWidth="1"/>
    <col min="508" max="508" width="40.5703125" customWidth="1"/>
    <col min="509" max="511" width="18" customWidth="1"/>
    <col min="513" max="513" width="19.28515625" customWidth="1"/>
    <col min="514" max="514" width="10.28515625" customWidth="1"/>
    <col min="515" max="515" width="10.42578125" customWidth="1"/>
    <col min="516" max="516" width="9.140625" customWidth="1"/>
    <col min="517" max="517" width="9.85546875" customWidth="1"/>
    <col min="518" max="518" width="9.140625" customWidth="1"/>
    <col min="763" max="763" width="9.85546875" customWidth="1"/>
    <col min="764" max="764" width="40.5703125" customWidth="1"/>
    <col min="765" max="767" width="18" customWidth="1"/>
    <col min="769" max="769" width="19.28515625" customWidth="1"/>
    <col min="770" max="770" width="10.28515625" customWidth="1"/>
    <col min="771" max="771" width="10.42578125" customWidth="1"/>
    <col min="772" max="772" width="9.140625" customWidth="1"/>
    <col min="773" max="773" width="9.85546875" customWidth="1"/>
    <col min="774" max="774" width="9.140625" customWidth="1"/>
    <col min="1019" max="1019" width="9.85546875" customWidth="1"/>
    <col min="1020" max="1020" width="40.5703125" customWidth="1"/>
    <col min="1021" max="1023" width="18" customWidth="1"/>
    <col min="1025" max="1025" width="19.28515625" customWidth="1"/>
    <col min="1026" max="1026" width="10.28515625" customWidth="1"/>
    <col min="1027" max="1027" width="10.42578125" customWidth="1"/>
    <col min="1028" max="1028" width="9.140625" customWidth="1"/>
    <col min="1029" max="1029" width="9.85546875" customWidth="1"/>
    <col min="1030" max="1030" width="9.140625" customWidth="1"/>
    <col min="1275" max="1275" width="9.85546875" customWidth="1"/>
    <col min="1276" max="1276" width="40.5703125" customWidth="1"/>
    <col min="1277" max="1279" width="18" customWidth="1"/>
    <col min="1281" max="1281" width="19.28515625" customWidth="1"/>
    <col min="1282" max="1282" width="10.28515625" customWidth="1"/>
    <col min="1283" max="1283" width="10.42578125" customWidth="1"/>
    <col min="1284" max="1284" width="9.140625" customWidth="1"/>
    <col min="1285" max="1285" width="9.85546875" customWidth="1"/>
    <col min="1286" max="1286" width="9.140625" customWidth="1"/>
    <col min="1531" max="1531" width="9.85546875" customWidth="1"/>
    <col min="1532" max="1532" width="40.5703125" customWidth="1"/>
    <col min="1533" max="1535" width="18" customWidth="1"/>
    <col min="1537" max="1537" width="19.28515625" customWidth="1"/>
    <col min="1538" max="1538" width="10.28515625" customWidth="1"/>
    <col min="1539" max="1539" width="10.42578125" customWidth="1"/>
    <col min="1540" max="1540" width="9.140625" customWidth="1"/>
    <col min="1541" max="1541" width="9.85546875" customWidth="1"/>
    <col min="1542" max="1542" width="9.140625" customWidth="1"/>
    <col min="1787" max="1787" width="9.85546875" customWidth="1"/>
    <col min="1788" max="1788" width="40.5703125" customWidth="1"/>
    <col min="1789" max="1791" width="18" customWidth="1"/>
    <col min="1793" max="1793" width="19.28515625" customWidth="1"/>
    <col min="1794" max="1794" width="10.28515625" customWidth="1"/>
    <col min="1795" max="1795" width="10.42578125" customWidth="1"/>
    <col min="1796" max="1796" width="9.140625" customWidth="1"/>
    <col min="1797" max="1797" width="9.85546875" customWidth="1"/>
    <col min="1798" max="1798" width="9.140625" customWidth="1"/>
    <col min="2043" max="2043" width="9.85546875" customWidth="1"/>
    <col min="2044" max="2044" width="40.5703125" customWidth="1"/>
    <col min="2045" max="2047" width="18" customWidth="1"/>
    <col min="2049" max="2049" width="19.28515625" customWidth="1"/>
    <col min="2050" max="2050" width="10.28515625" customWidth="1"/>
    <col min="2051" max="2051" width="10.42578125" customWidth="1"/>
    <col min="2052" max="2052" width="9.140625" customWidth="1"/>
    <col min="2053" max="2053" width="9.85546875" customWidth="1"/>
    <col min="2054" max="2054" width="9.140625" customWidth="1"/>
    <col min="2299" max="2299" width="9.85546875" customWidth="1"/>
    <col min="2300" max="2300" width="40.5703125" customWidth="1"/>
    <col min="2301" max="2303" width="18" customWidth="1"/>
    <col min="2305" max="2305" width="19.28515625" customWidth="1"/>
    <col min="2306" max="2306" width="10.28515625" customWidth="1"/>
    <col min="2307" max="2307" width="10.42578125" customWidth="1"/>
    <col min="2308" max="2308" width="9.140625" customWidth="1"/>
    <col min="2309" max="2309" width="9.85546875" customWidth="1"/>
    <col min="2310" max="2310" width="9.140625" customWidth="1"/>
    <col min="2555" max="2555" width="9.85546875" customWidth="1"/>
    <col min="2556" max="2556" width="40.5703125" customWidth="1"/>
    <col min="2557" max="2559" width="18" customWidth="1"/>
    <col min="2561" max="2561" width="19.28515625" customWidth="1"/>
    <col min="2562" max="2562" width="10.28515625" customWidth="1"/>
    <col min="2563" max="2563" width="10.42578125" customWidth="1"/>
    <col min="2564" max="2564" width="9.140625" customWidth="1"/>
    <col min="2565" max="2565" width="9.85546875" customWidth="1"/>
    <col min="2566" max="2566" width="9.140625" customWidth="1"/>
    <col min="2811" max="2811" width="9.85546875" customWidth="1"/>
    <col min="2812" max="2812" width="40.5703125" customWidth="1"/>
    <col min="2813" max="2815" width="18" customWidth="1"/>
    <col min="2817" max="2817" width="19.28515625" customWidth="1"/>
    <col min="2818" max="2818" width="10.28515625" customWidth="1"/>
    <col min="2819" max="2819" width="10.42578125" customWidth="1"/>
    <col min="2820" max="2820" width="9.140625" customWidth="1"/>
    <col min="2821" max="2821" width="9.85546875" customWidth="1"/>
    <col min="2822" max="2822" width="9.140625" customWidth="1"/>
    <col min="3067" max="3067" width="9.85546875" customWidth="1"/>
    <col min="3068" max="3068" width="40.5703125" customWidth="1"/>
    <col min="3069" max="3071" width="18" customWidth="1"/>
    <col min="3073" max="3073" width="19.28515625" customWidth="1"/>
    <col min="3074" max="3074" width="10.28515625" customWidth="1"/>
    <col min="3075" max="3075" width="10.42578125" customWidth="1"/>
    <col min="3076" max="3076" width="9.140625" customWidth="1"/>
    <col min="3077" max="3077" width="9.85546875" customWidth="1"/>
    <col min="3078" max="3078" width="9.140625" customWidth="1"/>
    <col min="3323" max="3323" width="9.85546875" customWidth="1"/>
    <col min="3324" max="3324" width="40.5703125" customWidth="1"/>
    <col min="3325" max="3327" width="18" customWidth="1"/>
    <col min="3329" max="3329" width="19.28515625" customWidth="1"/>
    <col min="3330" max="3330" width="10.28515625" customWidth="1"/>
    <col min="3331" max="3331" width="10.42578125" customWidth="1"/>
    <col min="3332" max="3332" width="9.140625" customWidth="1"/>
    <col min="3333" max="3333" width="9.85546875" customWidth="1"/>
    <col min="3334" max="3334" width="9.140625" customWidth="1"/>
    <col min="3579" max="3579" width="9.85546875" customWidth="1"/>
    <col min="3580" max="3580" width="40.5703125" customWidth="1"/>
    <col min="3581" max="3583" width="18" customWidth="1"/>
    <col min="3585" max="3585" width="19.28515625" customWidth="1"/>
    <col min="3586" max="3586" width="10.28515625" customWidth="1"/>
    <col min="3587" max="3587" width="10.42578125" customWidth="1"/>
    <col min="3588" max="3588" width="9.140625" customWidth="1"/>
    <col min="3589" max="3589" width="9.85546875" customWidth="1"/>
    <col min="3590" max="3590" width="9.140625" customWidth="1"/>
    <col min="3835" max="3835" width="9.85546875" customWidth="1"/>
    <col min="3836" max="3836" width="40.5703125" customWidth="1"/>
    <col min="3837" max="3839" width="18" customWidth="1"/>
    <col min="3841" max="3841" width="19.28515625" customWidth="1"/>
    <col min="3842" max="3842" width="10.28515625" customWidth="1"/>
    <col min="3843" max="3843" width="10.42578125" customWidth="1"/>
    <col min="3844" max="3844" width="9.140625" customWidth="1"/>
    <col min="3845" max="3845" width="9.85546875" customWidth="1"/>
    <col min="3846" max="3846" width="9.140625" customWidth="1"/>
    <col min="4091" max="4091" width="9.85546875" customWidth="1"/>
    <col min="4092" max="4092" width="40.5703125" customWidth="1"/>
    <col min="4093" max="4095" width="18" customWidth="1"/>
    <col min="4097" max="4097" width="19.28515625" customWidth="1"/>
    <col min="4098" max="4098" width="10.28515625" customWidth="1"/>
    <col min="4099" max="4099" width="10.42578125" customWidth="1"/>
    <col min="4100" max="4100" width="9.140625" customWidth="1"/>
    <col min="4101" max="4101" width="9.85546875" customWidth="1"/>
    <col min="4102" max="4102" width="9.140625" customWidth="1"/>
    <col min="4347" max="4347" width="9.85546875" customWidth="1"/>
    <col min="4348" max="4348" width="40.5703125" customWidth="1"/>
    <col min="4349" max="4351" width="18" customWidth="1"/>
    <col min="4353" max="4353" width="19.28515625" customWidth="1"/>
    <col min="4354" max="4354" width="10.28515625" customWidth="1"/>
    <col min="4355" max="4355" width="10.42578125" customWidth="1"/>
    <col min="4356" max="4356" width="9.140625" customWidth="1"/>
    <col min="4357" max="4357" width="9.85546875" customWidth="1"/>
    <col min="4358" max="4358" width="9.140625" customWidth="1"/>
    <col min="4603" max="4603" width="9.85546875" customWidth="1"/>
    <col min="4604" max="4604" width="40.5703125" customWidth="1"/>
    <col min="4605" max="4607" width="18" customWidth="1"/>
    <col min="4609" max="4609" width="19.28515625" customWidth="1"/>
    <col min="4610" max="4610" width="10.28515625" customWidth="1"/>
    <col min="4611" max="4611" width="10.42578125" customWidth="1"/>
    <col min="4612" max="4612" width="9.140625" customWidth="1"/>
    <col min="4613" max="4613" width="9.85546875" customWidth="1"/>
    <col min="4614" max="4614" width="9.140625" customWidth="1"/>
    <col min="4859" max="4859" width="9.85546875" customWidth="1"/>
    <col min="4860" max="4860" width="40.5703125" customWidth="1"/>
    <col min="4861" max="4863" width="18" customWidth="1"/>
    <col min="4865" max="4865" width="19.28515625" customWidth="1"/>
    <col min="4866" max="4866" width="10.28515625" customWidth="1"/>
    <col min="4867" max="4867" width="10.42578125" customWidth="1"/>
    <col min="4868" max="4868" width="9.140625" customWidth="1"/>
    <col min="4869" max="4869" width="9.85546875" customWidth="1"/>
    <col min="4870" max="4870" width="9.140625" customWidth="1"/>
    <col min="5115" max="5115" width="9.85546875" customWidth="1"/>
    <col min="5116" max="5116" width="40.5703125" customWidth="1"/>
    <col min="5117" max="5119" width="18" customWidth="1"/>
    <col min="5121" max="5121" width="19.28515625" customWidth="1"/>
    <col min="5122" max="5122" width="10.28515625" customWidth="1"/>
    <col min="5123" max="5123" width="10.42578125" customWidth="1"/>
    <col min="5124" max="5124" width="9.140625" customWidth="1"/>
    <col min="5125" max="5125" width="9.85546875" customWidth="1"/>
    <col min="5126" max="5126" width="9.140625" customWidth="1"/>
    <col min="5371" max="5371" width="9.85546875" customWidth="1"/>
    <col min="5372" max="5372" width="40.5703125" customWidth="1"/>
    <col min="5373" max="5375" width="18" customWidth="1"/>
    <col min="5377" max="5377" width="19.28515625" customWidth="1"/>
    <col min="5378" max="5378" width="10.28515625" customWidth="1"/>
    <col min="5379" max="5379" width="10.42578125" customWidth="1"/>
    <col min="5380" max="5380" width="9.140625" customWidth="1"/>
    <col min="5381" max="5381" width="9.85546875" customWidth="1"/>
    <col min="5382" max="5382" width="9.140625" customWidth="1"/>
    <col min="5627" max="5627" width="9.85546875" customWidth="1"/>
    <col min="5628" max="5628" width="40.5703125" customWidth="1"/>
    <col min="5629" max="5631" width="18" customWidth="1"/>
    <col min="5633" max="5633" width="19.28515625" customWidth="1"/>
    <col min="5634" max="5634" width="10.28515625" customWidth="1"/>
    <col min="5635" max="5635" width="10.42578125" customWidth="1"/>
    <col min="5636" max="5636" width="9.140625" customWidth="1"/>
    <col min="5637" max="5637" width="9.85546875" customWidth="1"/>
    <col min="5638" max="5638" width="9.140625" customWidth="1"/>
    <col min="5883" max="5883" width="9.85546875" customWidth="1"/>
    <col min="5884" max="5884" width="40.5703125" customWidth="1"/>
    <col min="5885" max="5887" width="18" customWidth="1"/>
    <col min="5889" max="5889" width="19.28515625" customWidth="1"/>
    <col min="5890" max="5890" width="10.28515625" customWidth="1"/>
    <col min="5891" max="5891" width="10.42578125" customWidth="1"/>
    <col min="5892" max="5892" width="9.140625" customWidth="1"/>
    <col min="5893" max="5893" width="9.85546875" customWidth="1"/>
    <col min="5894" max="5894" width="9.140625" customWidth="1"/>
    <col min="6139" max="6139" width="9.85546875" customWidth="1"/>
    <col min="6140" max="6140" width="40.5703125" customWidth="1"/>
    <col min="6141" max="6143" width="18" customWidth="1"/>
    <col min="6145" max="6145" width="19.28515625" customWidth="1"/>
    <col min="6146" max="6146" width="10.28515625" customWidth="1"/>
    <col min="6147" max="6147" width="10.42578125" customWidth="1"/>
    <col min="6148" max="6148" width="9.140625" customWidth="1"/>
    <col min="6149" max="6149" width="9.85546875" customWidth="1"/>
    <col min="6150" max="6150" width="9.140625" customWidth="1"/>
    <col min="6395" max="6395" width="9.85546875" customWidth="1"/>
    <col min="6396" max="6396" width="40.5703125" customWidth="1"/>
    <col min="6397" max="6399" width="18" customWidth="1"/>
    <col min="6401" max="6401" width="19.28515625" customWidth="1"/>
    <col min="6402" max="6402" width="10.28515625" customWidth="1"/>
    <col min="6403" max="6403" width="10.42578125" customWidth="1"/>
    <col min="6404" max="6404" width="9.140625" customWidth="1"/>
    <col min="6405" max="6405" width="9.85546875" customWidth="1"/>
    <col min="6406" max="6406" width="9.140625" customWidth="1"/>
    <col min="6651" max="6651" width="9.85546875" customWidth="1"/>
    <col min="6652" max="6652" width="40.5703125" customWidth="1"/>
    <col min="6653" max="6655" width="18" customWidth="1"/>
    <col min="6657" max="6657" width="19.28515625" customWidth="1"/>
    <col min="6658" max="6658" width="10.28515625" customWidth="1"/>
    <col min="6659" max="6659" width="10.42578125" customWidth="1"/>
    <col min="6660" max="6660" width="9.140625" customWidth="1"/>
    <col min="6661" max="6661" width="9.85546875" customWidth="1"/>
    <col min="6662" max="6662" width="9.140625" customWidth="1"/>
    <col min="6907" max="6907" width="9.85546875" customWidth="1"/>
    <col min="6908" max="6908" width="40.5703125" customWidth="1"/>
    <col min="6909" max="6911" width="18" customWidth="1"/>
    <col min="6913" max="6913" width="19.28515625" customWidth="1"/>
    <col min="6914" max="6914" width="10.28515625" customWidth="1"/>
    <col min="6915" max="6915" width="10.42578125" customWidth="1"/>
    <col min="6916" max="6916" width="9.140625" customWidth="1"/>
    <col min="6917" max="6917" width="9.85546875" customWidth="1"/>
    <col min="6918" max="6918" width="9.140625" customWidth="1"/>
    <col min="7163" max="7163" width="9.85546875" customWidth="1"/>
    <col min="7164" max="7164" width="40.5703125" customWidth="1"/>
    <col min="7165" max="7167" width="18" customWidth="1"/>
    <col min="7169" max="7169" width="19.28515625" customWidth="1"/>
    <col min="7170" max="7170" width="10.28515625" customWidth="1"/>
    <col min="7171" max="7171" width="10.42578125" customWidth="1"/>
    <col min="7172" max="7172" width="9.140625" customWidth="1"/>
    <col min="7173" max="7173" width="9.85546875" customWidth="1"/>
    <col min="7174" max="7174" width="9.140625" customWidth="1"/>
    <col min="7419" max="7419" width="9.85546875" customWidth="1"/>
    <col min="7420" max="7420" width="40.5703125" customWidth="1"/>
    <col min="7421" max="7423" width="18" customWidth="1"/>
    <col min="7425" max="7425" width="19.28515625" customWidth="1"/>
    <col min="7426" max="7426" width="10.28515625" customWidth="1"/>
    <col min="7427" max="7427" width="10.42578125" customWidth="1"/>
    <col min="7428" max="7428" width="9.140625" customWidth="1"/>
    <col min="7429" max="7429" width="9.85546875" customWidth="1"/>
    <col min="7430" max="7430" width="9.140625" customWidth="1"/>
    <col min="7675" max="7675" width="9.85546875" customWidth="1"/>
    <col min="7676" max="7676" width="40.5703125" customWidth="1"/>
    <col min="7677" max="7679" width="18" customWidth="1"/>
    <col min="7681" max="7681" width="19.28515625" customWidth="1"/>
    <col min="7682" max="7682" width="10.28515625" customWidth="1"/>
    <col min="7683" max="7683" width="10.42578125" customWidth="1"/>
    <col min="7684" max="7684" width="9.140625" customWidth="1"/>
    <col min="7685" max="7685" width="9.85546875" customWidth="1"/>
    <col min="7686" max="7686" width="9.140625" customWidth="1"/>
    <col min="7931" max="7931" width="9.85546875" customWidth="1"/>
    <col min="7932" max="7932" width="40.5703125" customWidth="1"/>
    <col min="7933" max="7935" width="18" customWidth="1"/>
    <col min="7937" max="7937" width="19.28515625" customWidth="1"/>
    <col min="7938" max="7938" width="10.28515625" customWidth="1"/>
    <col min="7939" max="7939" width="10.42578125" customWidth="1"/>
    <col min="7940" max="7940" width="9.140625" customWidth="1"/>
    <col min="7941" max="7941" width="9.85546875" customWidth="1"/>
    <col min="7942" max="7942" width="9.140625" customWidth="1"/>
    <col min="8187" max="8187" width="9.85546875" customWidth="1"/>
    <col min="8188" max="8188" width="40.5703125" customWidth="1"/>
    <col min="8189" max="8191" width="18" customWidth="1"/>
    <col min="8193" max="8193" width="19.28515625" customWidth="1"/>
    <col min="8194" max="8194" width="10.28515625" customWidth="1"/>
    <col min="8195" max="8195" width="10.42578125" customWidth="1"/>
    <col min="8196" max="8196" width="9.140625" customWidth="1"/>
    <col min="8197" max="8197" width="9.85546875" customWidth="1"/>
    <col min="8198" max="8198" width="9.140625" customWidth="1"/>
    <col min="8443" max="8443" width="9.85546875" customWidth="1"/>
    <col min="8444" max="8444" width="40.5703125" customWidth="1"/>
    <col min="8445" max="8447" width="18" customWidth="1"/>
    <col min="8449" max="8449" width="19.28515625" customWidth="1"/>
    <col min="8450" max="8450" width="10.28515625" customWidth="1"/>
    <col min="8451" max="8451" width="10.42578125" customWidth="1"/>
    <col min="8452" max="8452" width="9.140625" customWidth="1"/>
    <col min="8453" max="8453" width="9.85546875" customWidth="1"/>
    <col min="8454" max="8454" width="9.140625" customWidth="1"/>
    <col min="8699" max="8699" width="9.85546875" customWidth="1"/>
    <col min="8700" max="8700" width="40.5703125" customWidth="1"/>
    <col min="8701" max="8703" width="18" customWidth="1"/>
    <col min="8705" max="8705" width="19.28515625" customWidth="1"/>
    <col min="8706" max="8706" width="10.28515625" customWidth="1"/>
    <col min="8707" max="8707" width="10.42578125" customWidth="1"/>
    <col min="8708" max="8708" width="9.140625" customWidth="1"/>
    <col min="8709" max="8709" width="9.85546875" customWidth="1"/>
    <col min="8710" max="8710" width="9.140625" customWidth="1"/>
    <col min="8955" max="8955" width="9.85546875" customWidth="1"/>
    <col min="8956" max="8956" width="40.5703125" customWidth="1"/>
    <col min="8957" max="8959" width="18" customWidth="1"/>
    <col min="8961" max="8961" width="19.28515625" customWidth="1"/>
    <col min="8962" max="8962" width="10.28515625" customWidth="1"/>
    <col min="8963" max="8963" width="10.42578125" customWidth="1"/>
    <col min="8964" max="8964" width="9.140625" customWidth="1"/>
    <col min="8965" max="8965" width="9.85546875" customWidth="1"/>
    <col min="8966" max="8966" width="9.140625" customWidth="1"/>
    <col min="9211" max="9211" width="9.85546875" customWidth="1"/>
    <col min="9212" max="9212" width="40.5703125" customWidth="1"/>
    <col min="9213" max="9215" width="18" customWidth="1"/>
    <col min="9217" max="9217" width="19.28515625" customWidth="1"/>
    <col min="9218" max="9218" width="10.28515625" customWidth="1"/>
    <col min="9219" max="9219" width="10.42578125" customWidth="1"/>
    <col min="9220" max="9220" width="9.140625" customWidth="1"/>
    <col min="9221" max="9221" width="9.85546875" customWidth="1"/>
    <col min="9222" max="9222" width="9.140625" customWidth="1"/>
    <col min="9467" max="9467" width="9.85546875" customWidth="1"/>
    <col min="9468" max="9468" width="40.5703125" customWidth="1"/>
    <col min="9469" max="9471" width="18" customWidth="1"/>
    <col min="9473" max="9473" width="19.28515625" customWidth="1"/>
    <col min="9474" max="9474" width="10.28515625" customWidth="1"/>
    <col min="9475" max="9475" width="10.42578125" customWidth="1"/>
    <col min="9476" max="9476" width="9.140625" customWidth="1"/>
    <col min="9477" max="9477" width="9.85546875" customWidth="1"/>
    <col min="9478" max="9478" width="9.140625" customWidth="1"/>
    <col min="9723" max="9723" width="9.85546875" customWidth="1"/>
    <col min="9724" max="9724" width="40.5703125" customWidth="1"/>
    <col min="9725" max="9727" width="18" customWidth="1"/>
    <col min="9729" max="9729" width="19.28515625" customWidth="1"/>
    <col min="9730" max="9730" width="10.28515625" customWidth="1"/>
    <col min="9731" max="9731" width="10.42578125" customWidth="1"/>
    <col min="9732" max="9732" width="9.140625" customWidth="1"/>
    <col min="9733" max="9733" width="9.85546875" customWidth="1"/>
    <col min="9734" max="9734" width="9.140625" customWidth="1"/>
    <col min="9979" max="9979" width="9.85546875" customWidth="1"/>
    <col min="9980" max="9980" width="40.5703125" customWidth="1"/>
    <col min="9981" max="9983" width="18" customWidth="1"/>
    <col min="9985" max="9985" width="19.28515625" customWidth="1"/>
    <col min="9986" max="9986" width="10.28515625" customWidth="1"/>
    <col min="9987" max="9987" width="10.42578125" customWidth="1"/>
    <col min="9988" max="9988" width="9.140625" customWidth="1"/>
    <col min="9989" max="9989" width="9.85546875" customWidth="1"/>
    <col min="9990" max="9990" width="9.140625" customWidth="1"/>
    <col min="10235" max="10235" width="9.85546875" customWidth="1"/>
    <col min="10236" max="10236" width="40.5703125" customWidth="1"/>
    <col min="10237" max="10239" width="18" customWidth="1"/>
    <col min="10241" max="10241" width="19.28515625" customWidth="1"/>
    <col min="10242" max="10242" width="10.28515625" customWidth="1"/>
    <col min="10243" max="10243" width="10.42578125" customWidth="1"/>
    <col min="10244" max="10244" width="9.140625" customWidth="1"/>
    <col min="10245" max="10245" width="9.85546875" customWidth="1"/>
    <col min="10246" max="10246" width="9.140625" customWidth="1"/>
    <col min="10491" max="10491" width="9.85546875" customWidth="1"/>
    <col min="10492" max="10492" width="40.5703125" customWidth="1"/>
    <col min="10493" max="10495" width="18" customWidth="1"/>
    <col min="10497" max="10497" width="19.28515625" customWidth="1"/>
    <col min="10498" max="10498" width="10.28515625" customWidth="1"/>
    <col min="10499" max="10499" width="10.42578125" customWidth="1"/>
    <col min="10500" max="10500" width="9.140625" customWidth="1"/>
    <col min="10501" max="10501" width="9.85546875" customWidth="1"/>
    <col min="10502" max="10502" width="9.140625" customWidth="1"/>
    <col min="10747" max="10747" width="9.85546875" customWidth="1"/>
    <col min="10748" max="10748" width="40.5703125" customWidth="1"/>
    <col min="10749" max="10751" width="18" customWidth="1"/>
    <col min="10753" max="10753" width="19.28515625" customWidth="1"/>
    <col min="10754" max="10754" width="10.28515625" customWidth="1"/>
    <col min="10755" max="10755" width="10.42578125" customWidth="1"/>
    <col min="10756" max="10756" width="9.140625" customWidth="1"/>
    <col min="10757" max="10757" width="9.85546875" customWidth="1"/>
    <col min="10758" max="10758" width="9.140625" customWidth="1"/>
    <col min="11003" max="11003" width="9.85546875" customWidth="1"/>
    <col min="11004" max="11004" width="40.5703125" customWidth="1"/>
    <col min="11005" max="11007" width="18" customWidth="1"/>
    <col min="11009" max="11009" width="19.28515625" customWidth="1"/>
    <col min="11010" max="11010" width="10.28515625" customWidth="1"/>
    <col min="11011" max="11011" width="10.42578125" customWidth="1"/>
    <col min="11012" max="11012" width="9.140625" customWidth="1"/>
    <col min="11013" max="11013" width="9.85546875" customWidth="1"/>
    <col min="11014" max="11014" width="9.140625" customWidth="1"/>
    <col min="11259" max="11259" width="9.85546875" customWidth="1"/>
    <col min="11260" max="11260" width="40.5703125" customWidth="1"/>
    <col min="11261" max="11263" width="18" customWidth="1"/>
    <col min="11265" max="11265" width="19.28515625" customWidth="1"/>
    <col min="11266" max="11266" width="10.28515625" customWidth="1"/>
    <col min="11267" max="11267" width="10.42578125" customWidth="1"/>
    <col min="11268" max="11268" width="9.140625" customWidth="1"/>
    <col min="11269" max="11269" width="9.85546875" customWidth="1"/>
    <col min="11270" max="11270" width="9.140625" customWidth="1"/>
    <col min="11515" max="11515" width="9.85546875" customWidth="1"/>
    <col min="11516" max="11516" width="40.5703125" customWidth="1"/>
    <col min="11517" max="11519" width="18" customWidth="1"/>
    <col min="11521" max="11521" width="19.28515625" customWidth="1"/>
    <col min="11522" max="11522" width="10.28515625" customWidth="1"/>
    <col min="11523" max="11523" width="10.42578125" customWidth="1"/>
    <col min="11524" max="11524" width="9.140625" customWidth="1"/>
    <col min="11525" max="11525" width="9.85546875" customWidth="1"/>
    <col min="11526" max="11526" width="9.140625" customWidth="1"/>
    <col min="11771" max="11771" width="9.85546875" customWidth="1"/>
    <col min="11772" max="11772" width="40.5703125" customWidth="1"/>
    <col min="11773" max="11775" width="18" customWidth="1"/>
    <col min="11777" max="11777" width="19.28515625" customWidth="1"/>
    <col min="11778" max="11778" width="10.28515625" customWidth="1"/>
    <col min="11779" max="11779" width="10.42578125" customWidth="1"/>
    <col min="11780" max="11780" width="9.140625" customWidth="1"/>
    <col min="11781" max="11781" width="9.85546875" customWidth="1"/>
    <col min="11782" max="11782" width="9.140625" customWidth="1"/>
    <col min="12027" max="12027" width="9.85546875" customWidth="1"/>
    <col min="12028" max="12028" width="40.5703125" customWidth="1"/>
    <col min="12029" max="12031" width="18" customWidth="1"/>
    <col min="12033" max="12033" width="19.28515625" customWidth="1"/>
    <col min="12034" max="12034" width="10.28515625" customWidth="1"/>
    <col min="12035" max="12035" width="10.42578125" customWidth="1"/>
    <col min="12036" max="12036" width="9.140625" customWidth="1"/>
    <col min="12037" max="12037" width="9.85546875" customWidth="1"/>
    <col min="12038" max="12038" width="9.140625" customWidth="1"/>
    <col min="12283" max="12283" width="9.85546875" customWidth="1"/>
    <col min="12284" max="12284" width="40.5703125" customWidth="1"/>
    <col min="12285" max="12287" width="18" customWidth="1"/>
    <col min="12289" max="12289" width="19.28515625" customWidth="1"/>
    <col min="12290" max="12290" width="10.28515625" customWidth="1"/>
    <col min="12291" max="12291" width="10.42578125" customWidth="1"/>
    <col min="12292" max="12292" width="9.140625" customWidth="1"/>
    <col min="12293" max="12293" width="9.85546875" customWidth="1"/>
    <col min="12294" max="12294" width="9.140625" customWidth="1"/>
    <col min="12539" max="12539" width="9.85546875" customWidth="1"/>
    <col min="12540" max="12540" width="40.5703125" customWidth="1"/>
    <col min="12541" max="12543" width="18" customWidth="1"/>
    <col min="12545" max="12545" width="19.28515625" customWidth="1"/>
    <col min="12546" max="12546" width="10.28515625" customWidth="1"/>
    <col min="12547" max="12547" width="10.42578125" customWidth="1"/>
    <col min="12548" max="12548" width="9.140625" customWidth="1"/>
    <col min="12549" max="12549" width="9.85546875" customWidth="1"/>
    <col min="12550" max="12550" width="9.140625" customWidth="1"/>
    <col min="12795" max="12795" width="9.85546875" customWidth="1"/>
    <col min="12796" max="12796" width="40.5703125" customWidth="1"/>
    <col min="12797" max="12799" width="18" customWidth="1"/>
    <col min="12801" max="12801" width="19.28515625" customWidth="1"/>
    <col min="12802" max="12802" width="10.28515625" customWidth="1"/>
    <col min="12803" max="12803" width="10.42578125" customWidth="1"/>
    <col min="12804" max="12804" width="9.140625" customWidth="1"/>
    <col min="12805" max="12805" width="9.85546875" customWidth="1"/>
    <col min="12806" max="12806" width="9.140625" customWidth="1"/>
    <col min="13051" max="13051" width="9.85546875" customWidth="1"/>
    <col min="13052" max="13052" width="40.5703125" customWidth="1"/>
    <col min="13053" max="13055" width="18" customWidth="1"/>
    <col min="13057" max="13057" width="19.28515625" customWidth="1"/>
    <col min="13058" max="13058" width="10.28515625" customWidth="1"/>
    <col min="13059" max="13059" width="10.42578125" customWidth="1"/>
    <col min="13060" max="13060" width="9.140625" customWidth="1"/>
    <col min="13061" max="13061" width="9.85546875" customWidth="1"/>
    <col min="13062" max="13062" width="9.140625" customWidth="1"/>
    <col min="13307" max="13307" width="9.85546875" customWidth="1"/>
    <col min="13308" max="13308" width="40.5703125" customWidth="1"/>
    <col min="13309" max="13311" width="18" customWidth="1"/>
    <col min="13313" max="13313" width="19.28515625" customWidth="1"/>
    <col min="13314" max="13314" width="10.28515625" customWidth="1"/>
    <col min="13315" max="13315" width="10.42578125" customWidth="1"/>
    <col min="13316" max="13316" width="9.140625" customWidth="1"/>
    <col min="13317" max="13317" width="9.85546875" customWidth="1"/>
    <col min="13318" max="13318" width="9.140625" customWidth="1"/>
    <col min="13563" max="13563" width="9.85546875" customWidth="1"/>
    <col min="13564" max="13564" width="40.5703125" customWidth="1"/>
    <col min="13565" max="13567" width="18" customWidth="1"/>
    <col min="13569" max="13569" width="19.28515625" customWidth="1"/>
    <col min="13570" max="13570" width="10.28515625" customWidth="1"/>
    <col min="13571" max="13571" width="10.42578125" customWidth="1"/>
    <col min="13572" max="13572" width="9.140625" customWidth="1"/>
    <col min="13573" max="13573" width="9.85546875" customWidth="1"/>
    <col min="13574" max="13574" width="9.140625" customWidth="1"/>
    <col min="13819" max="13819" width="9.85546875" customWidth="1"/>
    <col min="13820" max="13820" width="40.5703125" customWidth="1"/>
    <col min="13821" max="13823" width="18" customWidth="1"/>
    <col min="13825" max="13825" width="19.28515625" customWidth="1"/>
    <col min="13826" max="13826" width="10.28515625" customWidth="1"/>
    <col min="13827" max="13827" width="10.42578125" customWidth="1"/>
    <col min="13828" max="13828" width="9.140625" customWidth="1"/>
    <col min="13829" max="13829" width="9.85546875" customWidth="1"/>
    <col min="13830" max="13830" width="9.140625" customWidth="1"/>
    <col min="14075" max="14075" width="9.85546875" customWidth="1"/>
    <col min="14076" max="14076" width="40.5703125" customWidth="1"/>
    <col min="14077" max="14079" width="18" customWidth="1"/>
    <col min="14081" max="14081" width="19.28515625" customWidth="1"/>
    <col min="14082" max="14082" width="10.28515625" customWidth="1"/>
    <col min="14083" max="14083" width="10.42578125" customWidth="1"/>
    <col min="14084" max="14084" width="9.140625" customWidth="1"/>
    <col min="14085" max="14085" width="9.85546875" customWidth="1"/>
    <col min="14086" max="14086" width="9.140625" customWidth="1"/>
    <col min="14331" max="14331" width="9.85546875" customWidth="1"/>
    <col min="14332" max="14332" width="40.5703125" customWidth="1"/>
    <col min="14333" max="14335" width="18" customWidth="1"/>
    <col min="14337" max="14337" width="19.28515625" customWidth="1"/>
    <col min="14338" max="14338" width="10.28515625" customWidth="1"/>
    <col min="14339" max="14339" width="10.42578125" customWidth="1"/>
    <col min="14340" max="14340" width="9.140625" customWidth="1"/>
    <col min="14341" max="14341" width="9.85546875" customWidth="1"/>
    <col min="14342" max="14342" width="9.140625" customWidth="1"/>
    <col min="14587" max="14587" width="9.85546875" customWidth="1"/>
    <col min="14588" max="14588" width="40.5703125" customWidth="1"/>
    <col min="14589" max="14591" width="18" customWidth="1"/>
    <col min="14593" max="14593" width="19.28515625" customWidth="1"/>
    <col min="14594" max="14594" width="10.28515625" customWidth="1"/>
    <col min="14595" max="14595" width="10.42578125" customWidth="1"/>
    <col min="14596" max="14596" width="9.140625" customWidth="1"/>
    <col min="14597" max="14597" width="9.85546875" customWidth="1"/>
    <col min="14598" max="14598" width="9.140625" customWidth="1"/>
    <col min="14843" max="14843" width="9.85546875" customWidth="1"/>
    <col min="14844" max="14844" width="40.5703125" customWidth="1"/>
    <col min="14845" max="14847" width="18" customWidth="1"/>
    <col min="14849" max="14849" width="19.28515625" customWidth="1"/>
    <col min="14850" max="14850" width="10.28515625" customWidth="1"/>
    <col min="14851" max="14851" width="10.42578125" customWidth="1"/>
    <col min="14852" max="14852" width="9.140625" customWidth="1"/>
    <col min="14853" max="14853" width="9.85546875" customWidth="1"/>
    <col min="14854" max="14854" width="9.140625" customWidth="1"/>
    <col min="15099" max="15099" width="9.85546875" customWidth="1"/>
    <col min="15100" max="15100" width="40.5703125" customWidth="1"/>
    <col min="15101" max="15103" width="18" customWidth="1"/>
    <col min="15105" max="15105" width="19.28515625" customWidth="1"/>
    <col min="15106" max="15106" width="10.28515625" customWidth="1"/>
    <col min="15107" max="15107" width="10.42578125" customWidth="1"/>
    <col min="15108" max="15108" width="9.140625" customWidth="1"/>
    <col min="15109" max="15109" width="9.85546875" customWidth="1"/>
    <col min="15110" max="15110" width="9.140625" customWidth="1"/>
    <col min="15355" max="15355" width="9.85546875" customWidth="1"/>
    <col min="15356" max="15356" width="40.5703125" customWidth="1"/>
    <col min="15357" max="15359" width="18" customWidth="1"/>
    <col min="15361" max="15361" width="19.28515625" customWidth="1"/>
    <col min="15362" max="15362" width="10.28515625" customWidth="1"/>
    <col min="15363" max="15363" width="10.42578125" customWidth="1"/>
    <col min="15364" max="15364" width="9.140625" customWidth="1"/>
    <col min="15365" max="15365" width="9.85546875" customWidth="1"/>
    <col min="15366" max="15366" width="9.140625" customWidth="1"/>
    <col min="15611" max="15611" width="9.85546875" customWidth="1"/>
    <col min="15612" max="15612" width="40.5703125" customWidth="1"/>
    <col min="15613" max="15615" width="18" customWidth="1"/>
    <col min="15617" max="15617" width="19.28515625" customWidth="1"/>
    <col min="15618" max="15618" width="10.28515625" customWidth="1"/>
    <col min="15619" max="15619" width="10.42578125" customWidth="1"/>
    <col min="15620" max="15620" width="9.140625" customWidth="1"/>
    <col min="15621" max="15621" width="9.85546875" customWidth="1"/>
    <col min="15622" max="15622" width="9.140625" customWidth="1"/>
    <col min="15867" max="15867" width="9.85546875" customWidth="1"/>
    <col min="15868" max="15868" width="40.5703125" customWidth="1"/>
    <col min="15869" max="15871" width="18" customWidth="1"/>
    <col min="15873" max="15873" width="19.28515625" customWidth="1"/>
    <col min="15874" max="15874" width="10.28515625" customWidth="1"/>
    <col min="15875" max="15875" width="10.42578125" customWidth="1"/>
    <col min="15876" max="15876" width="9.140625" customWidth="1"/>
    <col min="15877" max="15877" width="9.85546875" customWidth="1"/>
    <col min="15878" max="15878" width="9.140625" customWidth="1"/>
    <col min="16123" max="16123" width="9.85546875" customWidth="1"/>
    <col min="16124" max="16124" width="40.5703125" customWidth="1"/>
    <col min="16125" max="16127" width="18" customWidth="1"/>
    <col min="16129" max="16129" width="19.28515625" customWidth="1"/>
    <col min="16130" max="16130" width="10.28515625" customWidth="1"/>
    <col min="16131" max="16131" width="10.42578125" customWidth="1"/>
    <col min="16132" max="16132" width="9.140625" customWidth="1"/>
    <col min="16133" max="16133" width="9.85546875" customWidth="1"/>
    <col min="16134" max="16134" width="9.140625" customWidth="1"/>
  </cols>
  <sheetData>
    <row r="1" spans="1:7" x14ac:dyDescent="0.25">
      <c r="A1" t="s">
        <v>0</v>
      </c>
      <c r="B1" s="1"/>
      <c r="C1" s="2"/>
      <c r="D1" s="2"/>
      <c r="E1" s="2"/>
      <c r="F1" s="2" t="s">
        <v>1</v>
      </c>
    </row>
    <row r="2" spans="1:7" x14ac:dyDescent="0.25">
      <c r="A2" s="3"/>
      <c r="B2" s="4" t="s">
        <v>2</v>
      </c>
      <c r="C2" s="5" t="s">
        <v>3</v>
      </c>
      <c r="D2" s="5" t="s">
        <v>3</v>
      </c>
      <c r="E2" s="5" t="s">
        <v>3</v>
      </c>
      <c r="F2" s="5" t="s">
        <v>3</v>
      </c>
    </row>
    <row r="3" spans="1:7" x14ac:dyDescent="0.25">
      <c r="A3" s="6"/>
      <c r="B3" s="7" t="s">
        <v>4</v>
      </c>
      <c r="C3" s="8">
        <v>2019</v>
      </c>
      <c r="D3" s="8">
        <v>2019</v>
      </c>
      <c r="E3" s="8">
        <v>2020</v>
      </c>
      <c r="F3" s="8">
        <v>2020</v>
      </c>
    </row>
    <row r="4" spans="1:7" x14ac:dyDescent="0.25">
      <c r="A4" s="9" t="s">
        <v>5</v>
      </c>
      <c r="B4" s="10" t="s">
        <v>6</v>
      </c>
      <c r="C4" s="10" t="s">
        <v>7</v>
      </c>
      <c r="D4" s="10" t="s">
        <v>8</v>
      </c>
      <c r="E4" s="10" t="s">
        <v>9</v>
      </c>
      <c r="F4" s="10" t="s">
        <v>9</v>
      </c>
    </row>
    <row r="5" spans="1:7" x14ac:dyDescent="0.25">
      <c r="A5" s="9"/>
      <c r="B5" s="10"/>
      <c r="C5" s="10"/>
      <c r="D5" s="10"/>
      <c r="E5" s="10"/>
      <c r="F5" s="10"/>
    </row>
    <row r="6" spans="1:7" x14ac:dyDescent="0.25">
      <c r="A6" s="11" t="s">
        <v>10</v>
      </c>
      <c r="B6" s="11" t="s">
        <v>11</v>
      </c>
      <c r="C6" s="12">
        <f t="shared" ref="C6" si="0">C7+C8+C9+C10</f>
        <v>12211.4</v>
      </c>
      <c r="D6" s="12">
        <f>D7+D8+D9+D10</f>
        <v>12188</v>
      </c>
      <c r="E6" s="12">
        <f t="shared" ref="E6:F6" si="1">E7+E8+E9+E10</f>
        <v>12343</v>
      </c>
      <c r="F6" s="12">
        <f t="shared" si="1"/>
        <v>12343</v>
      </c>
    </row>
    <row r="7" spans="1:7" x14ac:dyDescent="0.25">
      <c r="A7" s="13" t="s">
        <v>12</v>
      </c>
      <c r="B7" s="14" t="s">
        <v>13</v>
      </c>
      <c r="C7" s="15">
        <v>10</v>
      </c>
      <c r="D7" s="15">
        <v>10</v>
      </c>
      <c r="E7" s="15">
        <v>10</v>
      </c>
      <c r="F7" s="15">
        <v>10</v>
      </c>
      <c r="G7" s="16"/>
    </row>
    <row r="8" spans="1:7" x14ac:dyDescent="0.25">
      <c r="A8" s="17" t="s">
        <v>14</v>
      </c>
      <c r="B8" s="14" t="s">
        <v>15</v>
      </c>
      <c r="C8" s="15">
        <v>12036.4</v>
      </c>
      <c r="D8" s="15">
        <v>11947</v>
      </c>
      <c r="E8" s="15">
        <v>12168</v>
      </c>
      <c r="F8" s="15">
        <v>12168</v>
      </c>
    </row>
    <row r="9" spans="1:7" x14ac:dyDescent="0.25">
      <c r="A9" s="13" t="s">
        <v>16</v>
      </c>
      <c r="B9" s="14" t="s">
        <v>17</v>
      </c>
      <c r="C9" s="15">
        <v>15</v>
      </c>
      <c r="D9" s="15">
        <v>11</v>
      </c>
      <c r="E9" s="15">
        <v>15</v>
      </c>
      <c r="F9" s="15">
        <v>15</v>
      </c>
    </row>
    <row r="10" spans="1:7" x14ac:dyDescent="0.25">
      <c r="A10" s="17" t="s">
        <v>18</v>
      </c>
      <c r="B10" s="14" t="s">
        <v>19</v>
      </c>
      <c r="C10" s="15">
        <v>150</v>
      </c>
      <c r="D10" s="15">
        <v>220</v>
      </c>
      <c r="E10" s="15">
        <v>150</v>
      </c>
      <c r="F10" s="15">
        <v>150</v>
      </c>
    </row>
    <row r="11" spans="1:7" x14ac:dyDescent="0.25">
      <c r="A11" s="18" t="s">
        <v>20</v>
      </c>
      <c r="B11" s="19" t="s">
        <v>21</v>
      </c>
      <c r="C11" s="20">
        <f t="shared" ref="C11" si="2">C12+C13</f>
        <v>240</v>
      </c>
      <c r="D11" s="20">
        <f>D12+D13</f>
        <v>236</v>
      </c>
      <c r="E11" s="20">
        <f t="shared" ref="E11:F11" si="3">E12+E13</f>
        <v>271</v>
      </c>
      <c r="F11" s="20">
        <f t="shared" si="3"/>
        <v>271</v>
      </c>
    </row>
    <row r="12" spans="1:7" x14ac:dyDescent="0.25">
      <c r="A12" s="17" t="s">
        <v>22</v>
      </c>
      <c r="B12" s="14" t="s">
        <v>23</v>
      </c>
      <c r="C12" s="15">
        <v>240</v>
      </c>
      <c r="D12" s="15">
        <v>236</v>
      </c>
      <c r="E12" s="15">
        <v>271</v>
      </c>
      <c r="F12" s="15">
        <v>271</v>
      </c>
    </row>
    <row r="13" spans="1:7" x14ac:dyDescent="0.25">
      <c r="A13" s="21" t="s">
        <v>24</v>
      </c>
      <c r="B13" s="7" t="s">
        <v>25</v>
      </c>
      <c r="C13" s="22">
        <v>0</v>
      </c>
      <c r="D13" s="22">
        <v>0</v>
      </c>
      <c r="E13" s="22">
        <v>0</v>
      </c>
      <c r="F13" s="22">
        <v>0</v>
      </c>
    </row>
    <row r="14" spans="1:7" x14ac:dyDescent="0.25">
      <c r="A14" s="23" t="s">
        <v>26</v>
      </c>
      <c r="B14" s="23" t="s">
        <v>27</v>
      </c>
      <c r="C14" s="24">
        <f t="shared" ref="C14" si="4">C15+C16</f>
        <v>1021</v>
      </c>
      <c r="D14" s="24">
        <f>D15+D16</f>
        <v>1034</v>
      </c>
      <c r="E14" s="24">
        <f t="shared" ref="E14:F14" si="5">E15+E16</f>
        <v>1042</v>
      </c>
      <c r="F14" s="24">
        <f t="shared" si="5"/>
        <v>1042</v>
      </c>
    </row>
    <row r="15" spans="1:7" x14ac:dyDescent="0.25">
      <c r="A15" s="25" t="s">
        <v>28</v>
      </c>
      <c r="B15" s="25" t="s">
        <v>29</v>
      </c>
      <c r="C15" s="26">
        <v>731</v>
      </c>
      <c r="D15" s="26">
        <v>741</v>
      </c>
      <c r="E15" s="26">
        <v>746</v>
      </c>
      <c r="F15" s="26">
        <v>746</v>
      </c>
    </row>
    <row r="16" spans="1:7" x14ac:dyDescent="0.25">
      <c r="A16" s="27" t="s">
        <v>30</v>
      </c>
      <c r="B16" s="27" t="s">
        <v>31</v>
      </c>
      <c r="C16" s="28">
        <v>290</v>
      </c>
      <c r="D16" s="28">
        <v>293</v>
      </c>
      <c r="E16" s="28">
        <v>296</v>
      </c>
      <c r="F16" s="28">
        <v>296</v>
      </c>
    </row>
    <row r="17" spans="1:7" x14ac:dyDescent="0.25">
      <c r="A17" s="29" t="s">
        <v>32</v>
      </c>
      <c r="B17" s="29" t="s">
        <v>33</v>
      </c>
      <c r="C17" s="30">
        <f t="shared" ref="C17" si="6">C18+C19+C20+C21</f>
        <v>2195</v>
      </c>
      <c r="D17" s="30">
        <f>D18+D19+D20+D21</f>
        <v>2390</v>
      </c>
      <c r="E17" s="30">
        <f t="shared" ref="E17:F17" si="7">E18+E19+E20+E21</f>
        <v>3108</v>
      </c>
      <c r="F17" s="30">
        <f t="shared" si="7"/>
        <v>2315</v>
      </c>
    </row>
    <row r="18" spans="1:7" x14ac:dyDescent="0.25">
      <c r="A18" s="17" t="s">
        <v>34</v>
      </c>
      <c r="B18" s="17" t="s">
        <v>35</v>
      </c>
      <c r="C18" s="15">
        <v>0</v>
      </c>
      <c r="D18" s="15">
        <v>0</v>
      </c>
      <c r="E18" s="15">
        <v>0</v>
      </c>
      <c r="F18" s="15">
        <v>0</v>
      </c>
    </row>
    <row r="19" spans="1:7" x14ac:dyDescent="0.25">
      <c r="A19" s="17" t="s">
        <v>36</v>
      </c>
      <c r="B19" s="17" t="s">
        <v>37</v>
      </c>
      <c r="C19" s="15">
        <v>1322</v>
      </c>
      <c r="D19" s="15">
        <v>1517</v>
      </c>
      <c r="E19" s="15">
        <v>1442</v>
      </c>
      <c r="F19" s="15">
        <v>1442</v>
      </c>
    </row>
    <row r="20" spans="1:7" x14ac:dyDescent="0.25">
      <c r="A20" s="17" t="s">
        <v>38</v>
      </c>
      <c r="B20" s="17" t="s">
        <v>39</v>
      </c>
      <c r="C20" s="15">
        <v>873</v>
      </c>
      <c r="D20" s="15">
        <v>873</v>
      </c>
      <c r="E20" s="15">
        <v>1666</v>
      </c>
      <c r="F20" s="15">
        <v>873</v>
      </c>
      <c r="G20" s="16"/>
    </row>
    <row r="21" spans="1:7" x14ac:dyDescent="0.25">
      <c r="A21" s="17" t="s">
        <v>40</v>
      </c>
      <c r="B21" s="17" t="s">
        <v>41</v>
      </c>
      <c r="C21" s="15">
        <v>0</v>
      </c>
      <c r="D21" s="15">
        <v>0</v>
      </c>
      <c r="E21" s="15">
        <v>0</v>
      </c>
      <c r="F21" s="15">
        <v>0</v>
      </c>
    </row>
    <row r="22" spans="1:7" x14ac:dyDescent="0.25">
      <c r="A22" s="18" t="s">
        <v>42</v>
      </c>
      <c r="B22" s="18" t="s">
        <v>43</v>
      </c>
      <c r="C22" s="20">
        <f t="shared" ref="C22" si="8">C23+C24+C25</f>
        <v>858</v>
      </c>
      <c r="D22" s="20">
        <f>D23+D24+D25</f>
        <v>1010</v>
      </c>
      <c r="E22" s="20">
        <f t="shared" ref="E22:F22" si="9">E23+E24+E25</f>
        <v>860</v>
      </c>
      <c r="F22" s="20">
        <f t="shared" si="9"/>
        <v>860</v>
      </c>
    </row>
    <row r="23" spans="1:7" x14ac:dyDescent="0.25">
      <c r="A23" s="17" t="s">
        <v>44</v>
      </c>
      <c r="B23" s="17" t="s">
        <v>45</v>
      </c>
      <c r="C23" s="15">
        <v>0</v>
      </c>
      <c r="D23" s="15">
        <v>0</v>
      </c>
      <c r="E23" s="15">
        <v>0</v>
      </c>
      <c r="F23" s="15">
        <v>0</v>
      </c>
    </row>
    <row r="24" spans="1:7" x14ac:dyDescent="0.25">
      <c r="A24" s="31" t="s">
        <v>46</v>
      </c>
      <c r="B24" s="17" t="s">
        <v>47</v>
      </c>
      <c r="C24" s="15">
        <v>563</v>
      </c>
      <c r="D24" s="15">
        <v>689</v>
      </c>
      <c r="E24" s="15">
        <v>563</v>
      </c>
      <c r="F24" s="15">
        <v>563</v>
      </c>
    </row>
    <row r="25" spans="1:7" x14ac:dyDescent="0.25">
      <c r="A25" s="17" t="s">
        <v>48</v>
      </c>
      <c r="B25" s="17" t="s">
        <v>49</v>
      </c>
      <c r="C25" s="15">
        <f>C26+C27+C28</f>
        <v>295</v>
      </c>
      <c r="D25" s="15">
        <f>D26+D27+D28</f>
        <v>321</v>
      </c>
      <c r="E25" s="15">
        <f>E26+E27+E28</f>
        <v>297</v>
      </c>
      <c r="F25" s="15">
        <f>F26+F27+F28</f>
        <v>297</v>
      </c>
    </row>
    <row r="26" spans="1:7" x14ac:dyDescent="0.25">
      <c r="A26" s="17" t="s">
        <v>50</v>
      </c>
      <c r="B26" s="17" t="s">
        <v>51</v>
      </c>
      <c r="C26" s="15">
        <v>0</v>
      </c>
      <c r="D26" s="15">
        <v>0</v>
      </c>
      <c r="E26" s="15">
        <v>0</v>
      </c>
      <c r="F26" s="15">
        <v>0</v>
      </c>
    </row>
    <row r="27" spans="1:7" x14ac:dyDescent="0.25">
      <c r="A27" s="17" t="s">
        <v>52</v>
      </c>
      <c r="B27" s="17" t="s">
        <v>53</v>
      </c>
      <c r="C27" s="15">
        <v>270</v>
      </c>
      <c r="D27" s="15">
        <v>291</v>
      </c>
      <c r="E27" s="15">
        <v>270</v>
      </c>
      <c r="F27" s="15">
        <v>270</v>
      </c>
    </row>
    <row r="28" spans="1:7" x14ac:dyDescent="0.25">
      <c r="A28" s="17" t="s">
        <v>54</v>
      </c>
      <c r="B28" s="17" t="s">
        <v>55</v>
      </c>
      <c r="C28" s="15">
        <v>25</v>
      </c>
      <c r="D28" s="15">
        <v>30</v>
      </c>
      <c r="E28" s="15">
        <v>27</v>
      </c>
      <c r="F28" s="15">
        <v>27</v>
      </c>
    </row>
    <row r="29" spans="1:7" x14ac:dyDescent="0.25">
      <c r="A29" s="17" t="s">
        <v>56</v>
      </c>
      <c r="B29" s="17" t="s">
        <v>57</v>
      </c>
      <c r="C29" s="15">
        <v>0</v>
      </c>
      <c r="D29" s="15">
        <v>0</v>
      </c>
      <c r="E29" s="15">
        <v>0</v>
      </c>
      <c r="F29" s="15">
        <v>0</v>
      </c>
    </row>
    <row r="30" spans="1:7" x14ac:dyDescent="0.25">
      <c r="A30" s="21"/>
      <c r="B30" s="32" t="s">
        <v>58</v>
      </c>
      <c r="C30" s="22">
        <v>0</v>
      </c>
      <c r="D30" s="22">
        <v>0</v>
      </c>
      <c r="E30" s="22">
        <v>0</v>
      </c>
      <c r="F30" s="22">
        <v>0</v>
      </c>
    </row>
    <row r="31" spans="1:7" x14ac:dyDescent="0.25">
      <c r="A31" s="23" t="s">
        <v>59</v>
      </c>
      <c r="B31" s="23" t="s">
        <v>60</v>
      </c>
      <c r="C31" s="24">
        <v>0</v>
      </c>
      <c r="D31" s="24">
        <v>0</v>
      </c>
      <c r="E31" s="24">
        <v>0</v>
      </c>
      <c r="F31" s="24">
        <v>0</v>
      </c>
    </row>
    <row r="32" spans="1:7" x14ac:dyDescent="0.25">
      <c r="A32" s="18" t="s">
        <v>61</v>
      </c>
      <c r="B32" s="18" t="s">
        <v>62</v>
      </c>
      <c r="C32" s="20">
        <v>0</v>
      </c>
      <c r="D32" s="20">
        <v>0</v>
      </c>
      <c r="E32" s="20">
        <v>0</v>
      </c>
      <c r="F32" s="20">
        <v>0</v>
      </c>
    </row>
    <row r="33" spans="1:6" x14ac:dyDescent="0.25">
      <c r="A33" s="18" t="s">
        <v>63</v>
      </c>
      <c r="B33" s="18" t="s">
        <v>64</v>
      </c>
      <c r="C33" s="20">
        <v>152</v>
      </c>
      <c r="D33" s="20">
        <v>165</v>
      </c>
      <c r="E33" s="20">
        <v>154</v>
      </c>
      <c r="F33" s="20">
        <v>154</v>
      </c>
    </row>
    <row r="34" spans="1:6" x14ac:dyDescent="0.25">
      <c r="A34" s="29" t="s">
        <v>65</v>
      </c>
      <c r="B34" s="29" t="s">
        <v>66</v>
      </c>
      <c r="C34" s="30">
        <v>133</v>
      </c>
      <c r="D34" s="30">
        <v>148</v>
      </c>
      <c r="E34" s="30">
        <v>135</v>
      </c>
      <c r="F34" s="30">
        <v>135</v>
      </c>
    </row>
    <row r="35" spans="1:6" x14ac:dyDescent="0.25">
      <c r="A35" s="33" t="s">
        <v>67</v>
      </c>
      <c r="B35" s="33" t="s">
        <v>68</v>
      </c>
      <c r="C35" s="34">
        <f t="shared" ref="C35" si="10">C6+C11+C14+C17+C22+C29+C30+C31+C32+C33+C34</f>
        <v>16810.400000000001</v>
      </c>
      <c r="D35" s="34">
        <f>D6+D11+D14+D17+D22+D29+D30+D31+D32+D33+D34</f>
        <v>17171</v>
      </c>
      <c r="E35" s="34">
        <f t="shared" ref="E35:F35" si="11">E6+E11+E14+E17+E22+E29+E30+E31+E32+E33+E34</f>
        <v>17913</v>
      </c>
      <c r="F35" s="34">
        <f t="shared" si="11"/>
        <v>17120</v>
      </c>
    </row>
    <row r="36" spans="1:6" x14ac:dyDescent="0.25">
      <c r="A36" s="35" t="s">
        <v>69</v>
      </c>
      <c r="B36" s="35" t="s">
        <v>70</v>
      </c>
      <c r="C36" s="36">
        <v>0</v>
      </c>
      <c r="D36" s="36">
        <v>0</v>
      </c>
      <c r="E36" s="36">
        <v>0</v>
      </c>
      <c r="F36" s="36">
        <v>0</v>
      </c>
    </row>
    <row r="37" spans="1:6" x14ac:dyDescent="0.25">
      <c r="A37" s="35" t="s">
        <v>71</v>
      </c>
      <c r="B37" s="35" t="s">
        <v>72</v>
      </c>
      <c r="C37" s="36">
        <f t="shared" ref="C37" si="12">C35-C36</f>
        <v>16810.400000000001</v>
      </c>
      <c r="D37" s="36">
        <f>D35-D36</f>
        <v>17171</v>
      </c>
      <c r="E37" s="36">
        <f t="shared" ref="E37:F37" si="13">E35-E36</f>
        <v>17913</v>
      </c>
      <c r="F37" s="36">
        <f t="shared" si="13"/>
        <v>17120</v>
      </c>
    </row>
    <row r="38" spans="1:6" x14ac:dyDescent="0.25">
      <c r="A38" s="18" t="s">
        <v>73</v>
      </c>
      <c r="B38" s="18" t="s">
        <v>74</v>
      </c>
      <c r="C38" s="20">
        <f t="shared" ref="C38" si="14">C39+C40+C41</f>
        <v>489</v>
      </c>
      <c r="D38" s="20">
        <f>D39+D40+D41</f>
        <v>485.2</v>
      </c>
      <c r="E38" s="20">
        <f t="shared" ref="E38:F38" si="15">E39+E40+E41</f>
        <v>485</v>
      </c>
      <c r="F38" s="20">
        <f t="shared" si="15"/>
        <v>485</v>
      </c>
    </row>
    <row r="39" spans="1:6" x14ac:dyDescent="0.25">
      <c r="A39" s="35" t="s">
        <v>75</v>
      </c>
      <c r="B39" s="35" t="s">
        <v>76</v>
      </c>
      <c r="C39" s="36">
        <v>5</v>
      </c>
      <c r="D39" s="36">
        <v>5.2</v>
      </c>
      <c r="E39" s="36">
        <v>5</v>
      </c>
      <c r="F39" s="36">
        <v>5</v>
      </c>
    </row>
    <row r="40" spans="1:6" x14ac:dyDescent="0.25">
      <c r="A40" s="35" t="s">
        <v>77</v>
      </c>
      <c r="B40" s="35" t="s">
        <v>78</v>
      </c>
      <c r="C40" s="36">
        <v>484</v>
      </c>
      <c r="D40" s="36">
        <v>480</v>
      </c>
      <c r="E40" s="36">
        <v>480</v>
      </c>
      <c r="F40" s="36">
        <v>480</v>
      </c>
    </row>
    <row r="41" spans="1:6" x14ac:dyDescent="0.25">
      <c r="A41" s="37" t="s">
        <v>79</v>
      </c>
      <c r="B41" s="35" t="s">
        <v>80</v>
      </c>
      <c r="C41" s="36">
        <v>0</v>
      </c>
      <c r="D41" s="36">
        <v>0</v>
      </c>
      <c r="E41" s="36">
        <v>0</v>
      </c>
      <c r="F41" s="36">
        <v>0</v>
      </c>
    </row>
    <row r="42" spans="1:6" x14ac:dyDescent="0.25">
      <c r="A42" s="23" t="s">
        <v>81</v>
      </c>
      <c r="B42" s="23" t="s">
        <v>82</v>
      </c>
      <c r="C42" s="24">
        <f t="shared" ref="C42" si="16">C43+C44</f>
        <v>389</v>
      </c>
      <c r="D42" s="38">
        <f>D43+D44</f>
        <v>396</v>
      </c>
      <c r="E42" s="24">
        <f t="shared" ref="E42:F42" si="17">E43+E44</f>
        <v>396</v>
      </c>
      <c r="F42" s="24">
        <f t="shared" si="17"/>
        <v>396</v>
      </c>
    </row>
    <row r="43" spans="1:6" x14ac:dyDescent="0.25">
      <c r="A43" s="17"/>
      <c r="B43" s="17" t="s">
        <v>83</v>
      </c>
      <c r="C43" s="15">
        <v>240</v>
      </c>
      <c r="D43" s="39">
        <v>246</v>
      </c>
      <c r="E43" s="15">
        <v>246</v>
      </c>
      <c r="F43" s="15">
        <v>246</v>
      </c>
    </row>
    <row r="44" spans="1:6" x14ac:dyDescent="0.25">
      <c r="A44" s="17"/>
      <c r="B44" s="17" t="s">
        <v>84</v>
      </c>
      <c r="C44" s="15">
        <v>149</v>
      </c>
      <c r="D44" s="39">
        <v>150</v>
      </c>
      <c r="E44" s="15">
        <v>150</v>
      </c>
      <c r="F44" s="15">
        <v>150</v>
      </c>
    </row>
    <row r="45" spans="1:6" x14ac:dyDescent="0.25">
      <c r="A45" s="18" t="s">
        <v>85</v>
      </c>
      <c r="B45" s="18" t="s">
        <v>86</v>
      </c>
      <c r="C45" s="20">
        <f t="shared" ref="C45" si="18">C46+C47</f>
        <v>0</v>
      </c>
      <c r="D45" s="20">
        <f>D46+D47</f>
        <v>0</v>
      </c>
      <c r="E45" s="20">
        <f t="shared" ref="E45:F45" si="19">E46+E47</f>
        <v>0</v>
      </c>
      <c r="F45" s="20">
        <f t="shared" si="19"/>
        <v>0</v>
      </c>
    </row>
    <row r="46" spans="1:6" x14ac:dyDescent="0.25">
      <c r="A46" s="40"/>
      <c r="B46" s="25" t="s">
        <v>87</v>
      </c>
      <c r="C46" s="26">
        <v>0</v>
      </c>
      <c r="D46" s="41">
        <v>0</v>
      </c>
      <c r="E46" s="26">
        <v>0</v>
      </c>
      <c r="F46" s="26">
        <v>0</v>
      </c>
    </row>
    <row r="47" spans="1:6" x14ac:dyDescent="0.25">
      <c r="A47" s="32"/>
      <c r="B47" s="27" t="s">
        <v>88</v>
      </c>
      <c r="C47" s="28">
        <v>0</v>
      </c>
      <c r="D47" s="42">
        <v>0</v>
      </c>
      <c r="E47" s="28">
        <v>0</v>
      </c>
      <c r="F47" s="28">
        <v>0</v>
      </c>
    </row>
    <row r="48" spans="1:6" x14ac:dyDescent="0.25">
      <c r="A48" s="32" t="s">
        <v>89</v>
      </c>
      <c r="B48" s="32" t="s">
        <v>90</v>
      </c>
      <c r="C48" s="43">
        <v>0</v>
      </c>
      <c r="D48" s="44">
        <v>0</v>
      </c>
      <c r="E48" s="43">
        <v>0</v>
      </c>
      <c r="F48" s="43">
        <v>0</v>
      </c>
    </row>
    <row r="49" spans="1:8" x14ac:dyDescent="0.25">
      <c r="A49" s="32"/>
      <c r="B49" s="32" t="s">
        <v>91</v>
      </c>
      <c r="C49" s="43">
        <f t="shared" ref="C49" si="20">C42+C45+C48</f>
        <v>389</v>
      </c>
      <c r="D49" s="43">
        <f>D42+D45+D48</f>
        <v>396</v>
      </c>
      <c r="E49" s="43">
        <f t="shared" ref="E49:F49" si="21">E42+E45+E48</f>
        <v>396</v>
      </c>
      <c r="F49" s="43">
        <f t="shared" si="21"/>
        <v>396</v>
      </c>
    </row>
    <row r="50" spans="1:8" x14ac:dyDescent="0.25">
      <c r="A50" s="32"/>
      <c r="B50" s="32" t="s">
        <v>92</v>
      </c>
      <c r="C50" s="43">
        <v>0</v>
      </c>
      <c r="D50" s="44">
        <v>0</v>
      </c>
      <c r="E50" s="43">
        <v>0</v>
      </c>
      <c r="F50" s="43">
        <v>0</v>
      </c>
    </row>
    <row r="51" spans="1:8" x14ac:dyDescent="0.25">
      <c r="A51" s="23" t="s">
        <v>93</v>
      </c>
      <c r="B51" s="23" t="s">
        <v>94</v>
      </c>
      <c r="C51" s="45">
        <f t="shared" ref="C51" si="22">C37/C49</f>
        <v>43.214395886889463</v>
      </c>
      <c r="D51" s="45">
        <f>D37/D49</f>
        <v>43.361111111111114</v>
      </c>
      <c r="E51" s="45">
        <f t="shared" ref="E51:F51" si="23">E37/E49</f>
        <v>45.234848484848484</v>
      </c>
      <c r="F51" s="45">
        <f t="shared" si="23"/>
        <v>43.232323232323232</v>
      </c>
    </row>
    <row r="52" spans="1:8" x14ac:dyDescent="0.25">
      <c r="A52" s="46" t="s">
        <v>95</v>
      </c>
      <c r="B52" s="46" t="s">
        <v>96</v>
      </c>
      <c r="C52" s="47">
        <v>366</v>
      </c>
      <c r="D52" s="47">
        <v>314.5</v>
      </c>
      <c r="E52" s="47">
        <v>366</v>
      </c>
      <c r="F52" s="47">
        <v>366</v>
      </c>
    </row>
    <row r="53" spans="1:8" x14ac:dyDescent="0.25">
      <c r="A53" s="48"/>
      <c r="B53" s="48"/>
      <c r="C53" s="49"/>
      <c r="D53" s="49"/>
      <c r="E53" s="49"/>
      <c r="F53" s="49"/>
      <c r="H53" s="16"/>
    </row>
    <row r="54" spans="1:8" x14ac:dyDescent="0.25">
      <c r="A54" s="50" t="s">
        <v>97</v>
      </c>
      <c r="C54" s="51"/>
      <c r="D54" s="51"/>
      <c r="E54" s="51"/>
      <c r="F54" s="51"/>
    </row>
    <row r="55" spans="1:8" x14ac:dyDescent="0.25">
      <c r="A55" s="52" t="s">
        <v>98</v>
      </c>
      <c r="B55" s="50"/>
      <c r="C55" s="53"/>
      <c r="D55" s="53"/>
      <c r="E55" s="53"/>
      <c r="F55" s="53"/>
    </row>
    <row r="56" spans="1:8" x14ac:dyDescent="0.25">
      <c r="A56" t="s">
        <v>99</v>
      </c>
      <c r="B56" t="s">
        <v>58</v>
      </c>
      <c r="C56" s="54">
        <f>(C37+C52)/C42</f>
        <v>44.155269922879178</v>
      </c>
      <c r="D56" s="54">
        <f>(D37+D52)/D42</f>
        <v>44.155303030303031</v>
      </c>
      <c r="E56" s="54">
        <f>(E37+E52)/E42</f>
        <v>46.159090909090907</v>
      </c>
      <c r="F56" s="54">
        <f>(F37+F52)/F42</f>
        <v>44.156565656565654</v>
      </c>
    </row>
    <row r="57" spans="1:8" x14ac:dyDescent="0.25">
      <c r="C57" s="55"/>
      <c r="D57" s="55"/>
      <c r="E57" s="55"/>
      <c r="F57" s="55"/>
    </row>
    <row r="59" spans="1:8" x14ac:dyDescent="0.25">
      <c r="A59" t="s">
        <v>100</v>
      </c>
      <c r="B59" t="s">
        <v>58</v>
      </c>
      <c r="C59" s="56">
        <f>C56*1.15</f>
        <v>50.778560411311048</v>
      </c>
      <c r="D59" s="56">
        <f>D56*1.15</f>
        <v>50.77859848484848</v>
      </c>
      <c r="E59" s="56">
        <f>E56*1.15</f>
        <v>53.082954545454541</v>
      </c>
      <c r="F59" s="56">
        <f>F56*1.15</f>
        <v>50.780050505050497</v>
      </c>
    </row>
    <row r="60" spans="1:8" x14ac:dyDescent="0.25">
      <c r="A60" s="50"/>
      <c r="B60" s="50"/>
      <c r="C60" s="55"/>
      <c r="D60" s="55"/>
      <c r="E60" s="55"/>
      <c r="F60" s="55"/>
    </row>
    <row r="62" spans="1:8" x14ac:dyDescent="0.25">
      <c r="D62" s="16"/>
    </row>
    <row r="64" spans="1:8" x14ac:dyDescent="0.25">
      <c r="D64" s="16"/>
    </row>
    <row r="65" spans="4:4" x14ac:dyDescent="0.25">
      <c r="D65" s="16"/>
    </row>
  </sheetData>
  <pageMargins left="0.70866141732283472" right="0.70866141732283472" top="0.78740157480314965" bottom="0.78740157480314965" header="0.31496062992125984" footer="0.31496062992125984"/>
  <pageSetup paperSize="9" scale="71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5"/>
  <sheetViews>
    <sheetView tabSelected="1" workbookViewId="0">
      <selection activeCell="G15" sqref="G15"/>
    </sheetView>
  </sheetViews>
  <sheetFormatPr defaultRowHeight="15" x14ac:dyDescent="0.25"/>
  <cols>
    <col min="1" max="1" width="9.85546875" customWidth="1"/>
    <col min="2" max="2" width="40.5703125" customWidth="1"/>
    <col min="3" max="6" width="18" customWidth="1"/>
    <col min="257" max="257" width="9.85546875" customWidth="1"/>
    <col min="258" max="258" width="40.5703125" customWidth="1"/>
    <col min="259" max="261" width="18" customWidth="1"/>
    <col min="513" max="513" width="9.85546875" customWidth="1"/>
    <col min="514" max="514" width="40.5703125" customWidth="1"/>
    <col min="515" max="517" width="18" customWidth="1"/>
    <col min="769" max="769" width="9.85546875" customWidth="1"/>
    <col min="770" max="770" width="40.5703125" customWidth="1"/>
    <col min="771" max="773" width="18" customWidth="1"/>
    <col min="1025" max="1025" width="9.85546875" customWidth="1"/>
    <col min="1026" max="1026" width="40.5703125" customWidth="1"/>
    <col min="1027" max="1029" width="18" customWidth="1"/>
    <col min="1281" max="1281" width="9.85546875" customWidth="1"/>
    <col min="1282" max="1282" width="40.5703125" customWidth="1"/>
    <col min="1283" max="1285" width="18" customWidth="1"/>
    <col min="1537" max="1537" width="9.85546875" customWidth="1"/>
    <col min="1538" max="1538" width="40.5703125" customWidth="1"/>
    <col min="1539" max="1541" width="18" customWidth="1"/>
    <col min="1793" max="1793" width="9.85546875" customWidth="1"/>
    <col min="1794" max="1794" width="40.5703125" customWidth="1"/>
    <col min="1795" max="1797" width="18" customWidth="1"/>
    <col min="2049" max="2049" width="9.85546875" customWidth="1"/>
    <col min="2050" max="2050" width="40.5703125" customWidth="1"/>
    <col min="2051" max="2053" width="18" customWidth="1"/>
    <col min="2305" max="2305" width="9.85546875" customWidth="1"/>
    <col min="2306" max="2306" width="40.5703125" customWidth="1"/>
    <col min="2307" max="2309" width="18" customWidth="1"/>
    <col min="2561" max="2561" width="9.85546875" customWidth="1"/>
    <col min="2562" max="2562" width="40.5703125" customWidth="1"/>
    <col min="2563" max="2565" width="18" customWidth="1"/>
    <col min="2817" max="2817" width="9.85546875" customWidth="1"/>
    <col min="2818" max="2818" width="40.5703125" customWidth="1"/>
    <col min="2819" max="2821" width="18" customWidth="1"/>
    <col min="3073" max="3073" width="9.85546875" customWidth="1"/>
    <col min="3074" max="3074" width="40.5703125" customWidth="1"/>
    <col min="3075" max="3077" width="18" customWidth="1"/>
    <col min="3329" max="3329" width="9.85546875" customWidth="1"/>
    <col min="3330" max="3330" width="40.5703125" customWidth="1"/>
    <col min="3331" max="3333" width="18" customWidth="1"/>
    <col min="3585" max="3585" width="9.85546875" customWidth="1"/>
    <col min="3586" max="3586" width="40.5703125" customWidth="1"/>
    <col min="3587" max="3589" width="18" customWidth="1"/>
    <col min="3841" max="3841" width="9.85546875" customWidth="1"/>
    <col min="3842" max="3842" width="40.5703125" customWidth="1"/>
    <col min="3843" max="3845" width="18" customWidth="1"/>
    <col min="4097" max="4097" width="9.85546875" customWidth="1"/>
    <col min="4098" max="4098" width="40.5703125" customWidth="1"/>
    <col min="4099" max="4101" width="18" customWidth="1"/>
    <col min="4353" max="4353" width="9.85546875" customWidth="1"/>
    <col min="4354" max="4354" width="40.5703125" customWidth="1"/>
    <col min="4355" max="4357" width="18" customWidth="1"/>
    <col min="4609" max="4609" width="9.85546875" customWidth="1"/>
    <col min="4610" max="4610" width="40.5703125" customWidth="1"/>
    <col min="4611" max="4613" width="18" customWidth="1"/>
    <col min="4865" max="4865" width="9.85546875" customWidth="1"/>
    <col min="4866" max="4866" width="40.5703125" customWidth="1"/>
    <col min="4867" max="4869" width="18" customWidth="1"/>
    <col min="5121" max="5121" width="9.85546875" customWidth="1"/>
    <col min="5122" max="5122" width="40.5703125" customWidth="1"/>
    <col min="5123" max="5125" width="18" customWidth="1"/>
    <col min="5377" max="5377" width="9.85546875" customWidth="1"/>
    <col min="5378" max="5378" width="40.5703125" customWidth="1"/>
    <col min="5379" max="5381" width="18" customWidth="1"/>
    <col min="5633" max="5633" width="9.85546875" customWidth="1"/>
    <col min="5634" max="5634" width="40.5703125" customWidth="1"/>
    <col min="5635" max="5637" width="18" customWidth="1"/>
    <col min="5889" max="5889" width="9.85546875" customWidth="1"/>
    <col min="5890" max="5890" width="40.5703125" customWidth="1"/>
    <col min="5891" max="5893" width="18" customWidth="1"/>
    <col min="6145" max="6145" width="9.85546875" customWidth="1"/>
    <col min="6146" max="6146" width="40.5703125" customWidth="1"/>
    <col min="6147" max="6149" width="18" customWidth="1"/>
    <col min="6401" max="6401" width="9.85546875" customWidth="1"/>
    <col min="6402" max="6402" width="40.5703125" customWidth="1"/>
    <col min="6403" max="6405" width="18" customWidth="1"/>
    <col min="6657" max="6657" width="9.85546875" customWidth="1"/>
    <col min="6658" max="6658" width="40.5703125" customWidth="1"/>
    <col min="6659" max="6661" width="18" customWidth="1"/>
    <col min="6913" max="6913" width="9.85546875" customWidth="1"/>
    <col min="6914" max="6914" width="40.5703125" customWidth="1"/>
    <col min="6915" max="6917" width="18" customWidth="1"/>
    <col min="7169" max="7169" width="9.85546875" customWidth="1"/>
    <col min="7170" max="7170" width="40.5703125" customWidth="1"/>
    <col min="7171" max="7173" width="18" customWidth="1"/>
    <col min="7425" max="7425" width="9.85546875" customWidth="1"/>
    <col min="7426" max="7426" width="40.5703125" customWidth="1"/>
    <col min="7427" max="7429" width="18" customWidth="1"/>
    <col min="7681" max="7681" width="9.85546875" customWidth="1"/>
    <col min="7682" max="7682" width="40.5703125" customWidth="1"/>
    <col min="7683" max="7685" width="18" customWidth="1"/>
    <col min="7937" max="7937" width="9.85546875" customWidth="1"/>
    <col min="7938" max="7938" width="40.5703125" customWidth="1"/>
    <col min="7939" max="7941" width="18" customWidth="1"/>
    <col min="8193" max="8193" width="9.85546875" customWidth="1"/>
    <col min="8194" max="8194" width="40.5703125" customWidth="1"/>
    <col min="8195" max="8197" width="18" customWidth="1"/>
    <col min="8449" max="8449" width="9.85546875" customWidth="1"/>
    <col min="8450" max="8450" width="40.5703125" customWidth="1"/>
    <col min="8451" max="8453" width="18" customWidth="1"/>
    <col min="8705" max="8705" width="9.85546875" customWidth="1"/>
    <col min="8706" max="8706" width="40.5703125" customWidth="1"/>
    <col min="8707" max="8709" width="18" customWidth="1"/>
    <col min="8961" max="8961" width="9.85546875" customWidth="1"/>
    <col min="8962" max="8962" width="40.5703125" customWidth="1"/>
    <col min="8963" max="8965" width="18" customWidth="1"/>
    <col min="9217" max="9217" width="9.85546875" customWidth="1"/>
    <col min="9218" max="9218" width="40.5703125" customWidth="1"/>
    <col min="9219" max="9221" width="18" customWidth="1"/>
    <col min="9473" max="9473" width="9.85546875" customWidth="1"/>
    <col min="9474" max="9474" width="40.5703125" customWidth="1"/>
    <col min="9475" max="9477" width="18" customWidth="1"/>
    <col min="9729" max="9729" width="9.85546875" customWidth="1"/>
    <col min="9730" max="9730" width="40.5703125" customWidth="1"/>
    <col min="9731" max="9733" width="18" customWidth="1"/>
    <col min="9985" max="9985" width="9.85546875" customWidth="1"/>
    <col min="9986" max="9986" width="40.5703125" customWidth="1"/>
    <col min="9987" max="9989" width="18" customWidth="1"/>
    <col min="10241" max="10241" width="9.85546875" customWidth="1"/>
    <col min="10242" max="10242" width="40.5703125" customWidth="1"/>
    <col min="10243" max="10245" width="18" customWidth="1"/>
    <col min="10497" max="10497" width="9.85546875" customWidth="1"/>
    <col min="10498" max="10498" width="40.5703125" customWidth="1"/>
    <col min="10499" max="10501" width="18" customWidth="1"/>
    <col min="10753" max="10753" width="9.85546875" customWidth="1"/>
    <col min="10754" max="10754" width="40.5703125" customWidth="1"/>
    <col min="10755" max="10757" width="18" customWidth="1"/>
    <col min="11009" max="11009" width="9.85546875" customWidth="1"/>
    <col min="11010" max="11010" width="40.5703125" customWidth="1"/>
    <col min="11011" max="11013" width="18" customWidth="1"/>
    <col min="11265" max="11265" width="9.85546875" customWidth="1"/>
    <col min="11266" max="11266" width="40.5703125" customWidth="1"/>
    <col min="11267" max="11269" width="18" customWidth="1"/>
    <col min="11521" max="11521" width="9.85546875" customWidth="1"/>
    <col min="11522" max="11522" width="40.5703125" customWidth="1"/>
    <col min="11523" max="11525" width="18" customWidth="1"/>
    <col min="11777" max="11777" width="9.85546875" customWidth="1"/>
    <col min="11778" max="11778" width="40.5703125" customWidth="1"/>
    <col min="11779" max="11781" width="18" customWidth="1"/>
    <col min="12033" max="12033" width="9.85546875" customWidth="1"/>
    <col min="12034" max="12034" width="40.5703125" customWidth="1"/>
    <col min="12035" max="12037" width="18" customWidth="1"/>
    <col min="12289" max="12289" width="9.85546875" customWidth="1"/>
    <col min="12290" max="12290" width="40.5703125" customWidth="1"/>
    <col min="12291" max="12293" width="18" customWidth="1"/>
    <col min="12545" max="12545" width="9.85546875" customWidth="1"/>
    <col min="12546" max="12546" width="40.5703125" customWidth="1"/>
    <col min="12547" max="12549" width="18" customWidth="1"/>
    <col min="12801" max="12801" width="9.85546875" customWidth="1"/>
    <col min="12802" max="12802" width="40.5703125" customWidth="1"/>
    <col min="12803" max="12805" width="18" customWidth="1"/>
    <col min="13057" max="13057" width="9.85546875" customWidth="1"/>
    <col min="13058" max="13058" width="40.5703125" customWidth="1"/>
    <col min="13059" max="13061" width="18" customWidth="1"/>
    <col min="13313" max="13313" width="9.85546875" customWidth="1"/>
    <col min="13314" max="13314" width="40.5703125" customWidth="1"/>
    <col min="13315" max="13317" width="18" customWidth="1"/>
    <col min="13569" max="13569" width="9.85546875" customWidth="1"/>
    <col min="13570" max="13570" width="40.5703125" customWidth="1"/>
    <col min="13571" max="13573" width="18" customWidth="1"/>
    <col min="13825" max="13825" width="9.85546875" customWidth="1"/>
    <col min="13826" max="13826" width="40.5703125" customWidth="1"/>
    <col min="13827" max="13829" width="18" customWidth="1"/>
    <col min="14081" max="14081" width="9.85546875" customWidth="1"/>
    <col min="14082" max="14082" width="40.5703125" customWidth="1"/>
    <col min="14083" max="14085" width="18" customWidth="1"/>
    <col min="14337" max="14337" width="9.85546875" customWidth="1"/>
    <col min="14338" max="14338" width="40.5703125" customWidth="1"/>
    <col min="14339" max="14341" width="18" customWidth="1"/>
    <col min="14593" max="14593" width="9.85546875" customWidth="1"/>
    <col min="14594" max="14594" width="40.5703125" customWidth="1"/>
    <col min="14595" max="14597" width="18" customWidth="1"/>
    <col min="14849" max="14849" width="9.85546875" customWidth="1"/>
    <col min="14850" max="14850" width="40.5703125" customWidth="1"/>
    <col min="14851" max="14853" width="18" customWidth="1"/>
    <col min="15105" max="15105" width="9.85546875" customWidth="1"/>
    <col min="15106" max="15106" width="40.5703125" customWidth="1"/>
    <col min="15107" max="15109" width="18" customWidth="1"/>
    <col min="15361" max="15361" width="9.85546875" customWidth="1"/>
    <col min="15362" max="15362" width="40.5703125" customWidth="1"/>
    <col min="15363" max="15365" width="18" customWidth="1"/>
    <col min="15617" max="15617" width="9.85546875" customWidth="1"/>
    <col min="15618" max="15618" width="40.5703125" customWidth="1"/>
    <col min="15619" max="15621" width="18" customWidth="1"/>
    <col min="15873" max="15873" width="9.85546875" customWidth="1"/>
    <col min="15874" max="15874" width="40.5703125" customWidth="1"/>
    <col min="15875" max="15877" width="18" customWidth="1"/>
    <col min="16129" max="16129" width="9.85546875" customWidth="1"/>
    <col min="16130" max="16130" width="40.5703125" customWidth="1"/>
    <col min="16131" max="16133" width="18" customWidth="1"/>
  </cols>
  <sheetData>
    <row r="1" spans="1:6" x14ac:dyDescent="0.25">
      <c r="A1" t="s">
        <v>101</v>
      </c>
      <c r="B1" s="1"/>
      <c r="C1" s="2"/>
      <c r="D1" s="2"/>
      <c r="E1" s="2"/>
      <c r="F1" s="2" t="s">
        <v>1</v>
      </c>
    </row>
    <row r="2" spans="1:6" x14ac:dyDescent="0.25">
      <c r="A2" s="3"/>
      <c r="B2" s="4" t="s">
        <v>2</v>
      </c>
      <c r="C2" s="5" t="s">
        <v>3</v>
      </c>
      <c r="D2" s="5" t="s">
        <v>3</v>
      </c>
      <c r="E2" s="5" t="s">
        <v>3</v>
      </c>
      <c r="F2" s="5" t="s">
        <v>3</v>
      </c>
    </row>
    <row r="3" spans="1:6" x14ac:dyDescent="0.25">
      <c r="A3" s="6"/>
      <c r="B3" s="7" t="s">
        <v>4</v>
      </c>
      <c r="C3" s="8">
        <v>2019</v>
      </c>
      <c r="D3" s="8">
        <v>2019</v>
      </c>
      <c r="E3" s="8">
        <v>2020</v>
      </c>
      <c r="F3" s="8">
        <v>2020</v>
      </c>
    </row>
    <row r="4" spans="1:6" x14ac:dyDescent="0.25">
      <c r="A4" s="9" t="s">
        <v>5</v>
      </c>
      <c r="B4" s="10" t="s">
        <v>6</v>
      </c>
      <c r="C4" s="10" t="s">
        <v>7</v>
      </c>
      <c r="D4" s="10" t="s">
        <v>8</v>
      </c>
      <c r="E4" s="10" t="s">
        <v>9</v>
      </c>
      <c r="F4" s="10" t="s">
        <v>9</v>
      </c>
    </row>
    <row r="5" spans="1:6" x14ac:dyDescent="0.25">
      <c r="A5" s="9"/>
      <c r="B5" s="10"/>
      <c r="C5" s="10"/>
      <c r="D5" s="10"/>
      <c r="E5" s="10"/>
      <c r="F5" s="10"/>
    </row>
    <row r="6" spans="1:6" x14ac:dyDescent="0.25">
      <c r="A6" s="11" t="s">
        <v>10</v>
      </c>
      <c r="B6" s="11" t="s">
        <v>11</v>
      </c>
      <c r="C6" s="12">
        <f t="shared" ref="C6" si="0">C7+C8+C9+C10</f>
        <v>1495</v>
      </c>
      <c r="D6" s="12">
        <f>D7+D8+D9+D10</f>
        <v>1838</v>
      </c>
      <c r="E6" s="12">
        <f t="shared" ref="E6:F6" si="1">E7+E8+E9+E10</f>
        <v>2157</v>
      </c>
      <c r="F6" s="12">
        <f t="shared" si="1"/>
        <v>2157</v>
      </c>
    </row>
    <row r="7" spans="1:6" x14ac:dyDescent="0.25">
      <c r="A7" s="13" t="s">
        <v>12</v>
      </c>
      <c r="B7" s="14" t="s">
        <v>13</v>
      </c>
      <c r="C7" s="15">
        <v>0</v>
      </c>
      <c r="D7" s="15">
        <v>0</v>
      </c>
      <c r="E7" s="15">
        <v>0</v>
      </c>
      <c r="F7" s="15">
        <v>0</v>
      </c>
    </row>
    <row r="8" spans="1:6" x14ac:dyDescent="0.25">
      <c r="A8" s="17" t="s">
        <v>14</v>
      </c>
      <c r="B8" s="14" t="s">
        <v>15</v>
      </c>
      <c r="C8" s="15">
        <v>1304</v>
      </c>
      <c r="D8" s="15">
        <v>1498</v>
      </c>
      <c r="E8" s="15">
        <v>1902</v>
      </c>
      <c r="F8" s="15">
        <v>1902</v>
      </c>
    </row>
    <row r="9" spans="1:6" x14ac:dyDescent="0.25">
      <c r="A9" s="13" t="s">
        <v>16</v>
      </c>
      <c r="B9" s="14" t="s">
        <v>17</v>
      </c>
      <c r="C9" s="15">
        <v>96</v>
      </c>
      <c r="D9" s="15">
        <v>155</v>
      </c>
      <c r="E9" s="15">
        <v>160</v>
      </c>
      <c r="F9" s="15">
        <v>160</v>
      </c>
    </row>
    <row r="10" spans="1:6" x14ac:dyDescent="0.25">
      <c r="A10" s="17" t="s">
        <v>18</v>
      </c>
      <c r="B10" s="14" t="s">
        <v>19</v>
      </c>
      <c r="C10" s="15">
        <v>95</v>
      </c>
      <c r="D10" s="15">
        <v>185</v>
      </c>
      <c r="E10" s="15">
        <v>95</v>
      </c>
      <c r="F10" s="15">
        <v>95</v>
      </c>
    </row>
    <row r="11" spans="1:6" x14ac:dyDescent="0.25">
      <c r="A11" s="18" t="s">
        <v>20</v>
      </c>
      <c r="B11" s="19" t="s">
        <v>21</v>
      </c>
      <c r="C11" s="20">
        <f t="shared" ref="C11" si="2">C12+C13</f>
        <v>854</v>
      </c>
      <c r="D11" s="20">
        <f>D12+D13</f>
        <v>849</v>
      </c>
      <c r="E11" s="20">
        <f t="shared" ref="E11:F11" si="3">E12+E13</f>
        <v>940</v>
      </c>
      <c r="F11" s="20">
        <f t="shared" si="3"/>
        <v>940</v>
      </c>
    </row>
    <row r="12" spans="1:6" x14ac:dyDescent="0.25">
      <c r="A12" s="17" t="s">
        <v>22</v>
      </c>
      <c r="B12" s="14" t="s">
        <v>23</v>
      </c>
      <c r="C12" s="15">
        <v>854</v>
      </c>
      <c r="D12" s="15">
        <v>849</v>
      </c>
      <c r="E12" s="15">
        <v>940</v>
      </c>
      <c r="F12" s="15">
        <v>940</v>
      </c>
    </row>
    <row r="13" spans="1:6" x14ac:dyDescent="0.25">
      <c r="A13" s="21" t="s">
        <v>24</v>
      </c>
      <c r="B13" s="7" t="s">
        <v>25</v>
      </c>
      <c r="C13" s="22">
        <v>0</v>
      </c>
      <c r="D13" s="22">
        <v>0</v>
      </c>
      <c r="E13" s="22">
        <v>0</v>
      </c>
      <c r="F13" s="22">
        <v>0</v>
      </c>
    </row>
    <row r="14" spans="1:6" x14ac:dyDescent="0.25">
      <c r="A14" s="23" t="s">
        <v>26</v>
      </c>
      <c r="B14" s="23" t="s">
        <v>27</v>
      </c>
      <c r="C14" s="24">
        <f t="shared" ref="C14" si="4">C15+C16</f>
        <v>1280</v>
      </c>
      <c r="D14" s="24">
        <f>D15+D16</f>
        <v>1250</v>
      </c>
      <c r="E14" s="24">
        <f t="shared" ref="E14:F14" si="5">E15+E16</f>
        <v>1280</v>
      </c>
      <c r="F14" s="24">
        <f t="shared" si="5"/>
        <v>1280</v>
      </c>
    </row>
    <row r="15" spans="1:6" x14ac:dyDescent="0.25">
      <c r="A15" s="25" t="s">
        <v>28</v>
      </c>
      <c r="B15" s="25" t="s">
        <v>29</v>
      </c>
      <c r="C15" s="26">
        <v>909</v>
      </c>
      <c r="D15" s="26">
        <v>887</v>
      </c>
      <c r="E15" s="26">
        <v>909</v>
      </c>
      <c r="F15" s="26">
        <v>909</v>
      </c>
    </row>
    <row r="16" spans="1:6" x14ac:dyDescent="0.25">
      <c r="A16" s="27" t="s">
        <v>30</v>
      </c>
      <c r="B16" s="27" t="s">
        <v>31</v>
      </c>
      <c r="C16" s="28">
        <v>371</v>
      </c>
      <c r="D16" s="28">
        <v>363</v>
      </c>
      <c r="E16" s="28">
        <v>371</v>
      </c>
      <c r="F16" s="28">
        <v>371</v>
      </c>
    </row>
    <row r="17" spans="1:8" x14ac:dyDescent="0.25">
      <c r="A17" s="29" t="s">
        <v>32</v>
      </c>
      <c r="B17" s="29" t="s">
        <v>33</v>
      </c>
      <c r="C17" s="30">
        <f t="shared" ref="C17" si="6">C18+C19+C20+C21</f>
        <v>2483</v>
      </c>
      <c r="D17" s="30">
        <f>D18+D19+D20+D21</f>
        <v>2889</v>
      </c>
      <c r="E17" s="30">
        <f t="shared" ref="E17:F17" si="7">E18+E19+E20+E21</f>
        <v>2967</v>
      </c>
      <c r="F17" s="30">
        <f t="shared" si="7"/>
        <v>2483</v>
      </c>
    </row>
    <row r="18" spans="1:8" x14ac:dyDescent="0.25">
      <c r="A18" s="17" t="s">
        <v>34</v>
      </c>
      <c r="B18" s="17" t="s">
        <v>35</v>
      </c>
      <c r="C18" s="15">
        <v>0</v>
      </c>
      <c r="D18" s="15">
        <v>0</v>
      </c>
      <c r="E18" s="15">
        <v>0</v>
      </c>
      <c r="F18" s="15">
        <v>0</v>
      </c>
    </row>
    <row r="19" spans="1:8" x14ac:dyDescent="0.25">
      <c r="A19" s="17" t="s">
        <v>36</v>
      </c>
      <c r="B19" s="17" t="s">
        <v>37</v>
      </c>
      <c r="C19" s="15">
        <v>550</v>
      </c>
      <c r="D19" s="15">
        <v>956</v>
      </c>
      <c r="E19" s="15">
        <v>550</v>
      </c>
      <c r="F19" s="15">
        <v>550</v>
      </c>
    </row>
    <row r="20" spans="1:8" x14ac:dyDescent="0.25">
      <c r="A20" s="17" t="s">
        <v>38</v>
      </c>
      <c r="B20" s="17" t="s">
        <v>39</v>
      </c>
      <c r="C20" s="15">
        <v>1933</v>
      </c>
      <c r="D20" s="15">
        <v>1933</v>
      </c>
      <c r="E20" s="15">
        <v>2417</v>
      </c>
      <c r="F20" s="15">
        <v>1933</v>
      </c>
      <c r="H20" s="16"/>
    </row>
    <row r="21" spans="1:8" x14ac:dyDescent="0.25">
      <c r="A21" s="17" t="s">
        <v>40</v>
      </c>
      <c r="B21" s="17" t="s">
        <v>41</v>
      </c>
      <c r="C21" s="15">
        <v>0</v>
      </c>
      <c r="D21" s="15">
        <v>0</v>
      </c>
      <c r="E21" s="15">
        <v>0</v>
      </c>
      <c r="F21" s="15">
        <v>0</v>
      </c>
    </row>
    <row r="22" spans="1:8" x14ac:dyDescent="0.25">
      <c r="A22" s="18" t="s">
        <v>42</v>
      </c>
      <c r="B22" s="18" t="s">
        <v>43</v>
      </c>
      <c r="C22" s="20">
        <f t="shared" ref="C22" si="8">C23+C24+C25</f>
        <v>2643</v>
      </c>
      <c r="D22" s="20">
        <f>D23+D24+D25</f>
        <v>2687</v>
      </c>
      <c r="E22" s="20">
        <f t="shared" ref="E22:F22" si="9">E23+E24+E25</f>
        <v>2612</v>
      </c>
      <c r="F22" s="20">
        <f t="shared" si="9"/>
        <v>2612</v>
      </c>
      <c r="G22" s="16"/>
    </row>
    <row r="23" spans="1:8" x14ac:dyDescent="0.25">
      <c r="A23" s="17" t="s">
        <v>44</v>
      </c>
      <c r="B23" s="17" t="s">
        <v>45</v>
      </c>
      <c r="C23" s="15">
        <v>158</v>
      </c>
      <c r="D23" s="15">
        <v>153</v>
      </c>
      <c r="E23" s="15">
        <v>400</v>
      </c>
      <c r="F23" s="15">
        <v>400</v>
      </c>
    </row>
    <row r="24" spans="1:8" x14ac:dyDescent="0.25">
      <c r="A24" s="31" t="s">
        <v>46</v>
      </c>
      <c r="B24" s="17" t="s">
        <v>47</v>
      </c>
      <c r="C24" s="15">
        <v>1210</v>
      </c>
      <c r="D24" s="15">
        <v>1420</v>
      </c>
      <c r="E24" s="15">
        <v>1297</v>
      </c>
      <c r="F24" s="15">
        <v>1297</v>
      </c>
    </row>
    <row r="25" spans="1:8" x14ac:dyDescent="0.25">
      <c r="A25" s="17" t="s">
        <v>48</v>
      </c>
      <c r="B25" s="17" t="s">
        <v>49</v>
      </c>
      <c r="C25" s="15">
        <f>C26+C27+C28</f>
        <v>1275</v>
      </c>
      <c r="D25" s="15">
        <f>D26+D27+D28</f>
        <v>1114</v>
      </c>
      <c r="E25" s="15">
        <f>E26+E27+E28</f>
        <v>915</v>
      </c>
      <c r="F25" s="15">
        <f>F26+F27+F28</f>
        <v>915</v>
      </c>
    </row>
    <row r="26" spans="1:8" x14ac:dyDescent="0.25">
      <c r="A26" s="17" t="s">
        <v>50</v>
      </c>
      <c r="B26" s="17" t="s">
        <v>51</v>
      </c>
      <c r="C26" s="15">
        <v>760</v>
      </c>
      <c r="D26" s="15">
        <v>336</v>
      </c>
      <c r="E26" s="15">
        <v>300</v>
      </c>
      <c r="F26" s="15">
        <v>300</v>
      </c>
    </row>
    <row r="27" spans="1:8" x14ac:dyDescent="0.25">
      <c r="A27" s="17" t="s">
        <v>52</v>
      </c>
      <c r="B27" s="17" t="s">
        <v>53</v>
      </c>
      <c r="C27" s="15">
        <v>210</v>
      </c>
      <c r="D27" s="15">
        <v>442</v>
      </c>
      <c r="E27" s="15">
        <v>310</v>
      </c>
      <c r="F27" s="15">
        <v>310</v>
      </c>
    </row>
    <row r="28" spans="1:8" x14ac:dyDescent="0.25">
      <c r="A28" s="17" t="s">
        <v>54</v>
      </c>
      <c r="B28" s="17" t="s">
        <v>55</v>
      </c>
      <c r="C28" s="15">
        <v>305</v>
      </c>
      <c r="D28" s="15">
        <v>336</v>
      </c>
      <c r="E28" s="15">
        <v>305</v>
      </c>
      <c r="F28" s="15">
        <v>305</v>
      </c>
    </row>
    <row r="29" spans="1:8" x14ac:dyDescent="0.25">
      <c r="A29" s="17" t="s">
        <v>56</v>
      </c>
      <c r="B29" s="17" t="s">
        <v>57</v>
      </c>
      <c r="C29" s="15">
        <v>0</v>
      </c>
      <c r="D29" s="15">
        <v>0</v>
      </c>
      <c r="E29" s="15">
        <v>0</v>
      </c>
      <c r="F29" s="15">
        <v>0</v>
      </c>
    </row>
    <row r="30" spans="1:8" x14ac:dyDescent="0.25">
      <c r="A30" s="21"/>
      <c r="B30" s="32" t="s">
        <v>58</v>
      </c>
      <c r="C30" s="22">
        <v>0</v>
      </c>
      <c r="D30" s="22">
        <v>0</v>
      </c>
      <c r="E30" s="22">
        <v>0</v>
      </c>
      <c r="F30" s="22">
        <v>0</v>
      </c>
    </row>
    <row r="31" spans="1:8" x14ac:dyDescent="0.25">
      <c r="A31" s="23" t="s">
        <v>59</v>
      </c>
      <c r="B31" s="23" t="s">
        <v>60</v>
      </c>
      <c r="C31" s="24">
        <v>0</v>
      </c>
      <c r="D31" s="24">
        <v>0</v>
      </c>
      <c r="E31" s="24">
        <v>0</v>
      </c>
      <c r="F31" s="24">
        <v>0</v>
      </c>
    </row>
    <row r="32" spans="1:8" x14ac:dyDescent="0.25">
      <c r="A32" s="18" t="s">
        <v>61</v>
      </c>
      <c r="B32" s="18" t="s">
        <v>62</v>
      </c>
      <c r="C32" s="20">
        <v>0</v>
      </c>
      <c r="D32" s="20">
        <v>0</v>
      </c>
      <c r="E32" s="20">
        <v>0</v>
      </c>
      <c r="F32" s="20">
        <v>0</v>
      </c>
    </row>
    <row r="33" spans="1:9" x14ac:dyDescent="0.25">
      <c r="A33" s="18" t="s">
        <v>63</v>
      </c>
      <c r="B33" s="18" t="s">
        <v>64</v>
      </c>
      <c r="C33" s="20">
        <v>203</v>
      </c>
      <c r="D33" s="20">
        <v>236</v>
      </c>
      <c r="E33" s="20">
        <v>232</v>
      </c>
      <c r="F33" s="20">
        <v>232</v>
      </c>
    </row>
    <row r="34" spans="1:9" x14ac:dyDescent="0.25">
      <c r="A34" s="29" t="s">
        <v>65</v>
      </c>
      <c r="B34" s="29" t="s">
        <v>66</v>
      </c>
      <c r="C34" s="30">
        <v>232</v>
      </c>
      <c r="D34" s="30">
        <v>205</v>
      </c>
      <c r="E34" s="30">
        <v>205</v>
      </c>
      <c r="F34" s="30">
        <v>205</v>
      </c>
    </row>
    <row r="35" spans="1:9" x14ac:dyDescent="0.25">
      <c r="A35" s="33" t="s">
        <v>67</v>
      </c>
      <c r="B35" s="33" t="s">
        <v>68</v>
      </c>
      <c r="C35" s="34">
        <f t="shared" ref="C35" si="10">C6+C11+C14+C17+C22+C29+C30+C31+C32+C33+C34</f>
        <v>9190</v>
      </c>
      <c r="D35" s="34">
        <f>D6+D11+D14+D17+D22+D29+D30+D31+D32+D33+D34</f>
        <v>9954</v>
      </c>
      <c r="E35" s="34">
        <f t="shared" ref="E35:F35" si="11">E6+E11+E14+E17+E22+E29+E30+E31+E32+E33+E34</f>
        <v>10393</v>
      </c>
      <c r="F35" s="34">
        <f t="shared" si="11"/>
        <v>9909</v>
      </c>
      <c r="G35" s="16"/>
      <c r="H35" s="16"/>
      <c r="I35" s="16"/>
    </row>
    <row r="36" spans="1:9" x14ac:dyDescent="0.25">
      <c r="A36" s="35" t="s">
        <v>69</v>
      </c>
      <c r="B36" s="35" t="s">
        <v>70</v>
      </c>
      <c r="C36" s="36">
        <v>0</v>
      </c>
      <c r="D36" s="36">
        <v>0</v>
      </c>
      <c r="E36" s="36">
        <v>0</v>
      </c>
      <c r="F36" s="36">
        <v>0</v>
      </c>
    </row>
    <row r="37" spans="1:9" x14ac:dyDescent="0.25">
      <c r="A37" s="35" t="s">
        <v>71</v>
      </c>
      <c r="B37" s="35" t="s">
        <v>72</v>
      </c>
      <c r="C37" s="36">
        <f t="shared" ref="C37" si="12">C35-C36</f>
        <v>9190</v>
      </c>
      <c r="D37" s="36">
        <f>D35-D36</f>
        <v>9954</v>
      </c>
      <c r="E37" s="36">
        <f t="shared" ref="E37:F37" si="13">E35-E36</f>
        <v>10393</v>
      </c>
      <c r="F37" s="36">
        <f t="shared" si="13"/>
        <v>9909</v>
      </c>
    </row>
    <row r="38" spans="1:9" x14ac:dyDescent="0.25">
      <c r="A38" s="18" t="s">
        <v>73</v>
      </c>
      <c r="B38" s="18" t="s">
        <v>74</v>
      </c>
      <c r="C38" s="20">
        <f t="shared" ref="C38" si="14">C39+C40+C41</f>
        <v>0</v>
      </c>
      <c r="D38" s="20">
        <f>D39+D40+D41</f>
        <v>0</v>
      </c>
      <c r="E38" s="20">
        <f t="shared" ref="E38:F38" si="15">E39+E40+E41</f>
        <v>0</v>
      </c>
      <c r="F38" s="20">
        <f t="shared" si="15"/>
        <v>0</v>
      </c>
      <c r="H38" s="16"/>
    </row>
    <row r="39" spans="1:9" x14ac:dyDescent="0.25">
      <c r="A39" s="35" t="s">
        <v>75</v>
      </c>
      <c r="B39" s="35" t="s">
        <v>76</v>
      </c>
      <c r="C39" s="36">
        <v>0</v>
      </c>
      <c r="D39" s="36">
        <v>0</v>
      </c>
      <c r="E39" s="36">
        <v>0</v>
      </c>
      <c r="F39" s="36">
        <v>0</v>
      </c>
    </row>
    <row r="40" spans="1:9" x14ac:dyDescent="0.25">
      <c r="A40" s="35" t="s">
        <v>77</v>
      </c>
      <c r="B40" s="35" t="s">
        <v>78</v>
      </c>
      <c r="C40" s="36">
        <v>0</v>
      </c>
      <c r="D40" s="36">
        <v>0</v>
      </c>
      <c r="E40" s="36">
        <v>0</v>
      </c>
      <c r="F40" s="36">
        <v>0</v>
      </c>
    </row>
    <row r="41" spans="1:9" x14ac:dyDescent="0.25">
      <c r="A41" s="37" t="s">
        <v>79</v>
      </c>
      <c r="B41" s="35" t="s">
        <v>80</v>
      </c>
      <c r="C41" s="36">
        <v>0</v>
      </c>
      <c r="D41" s="36">
        <v>0</v>
      </c>
      <c r="E41" s="36">
        <v>0</v>
      </c>
      <c r="F41" s="36">
        <v>0</v>
      </c>
      <c r="H41" s="57"/>
      <c r="I41" s="16"/>
    </row>
    <row r="42" spans="1:9" x14ac:dyDescent="0.25">
      <c r="A42" s="23" t="s">
        <v>81</v>
      </c>
      <c r="B42" s="23" t="s">
        <v>82</v>
      </c>
      <c r="C42" s="24">
        <f t="shared" ref="C42" si="16">C43+C44</f>
        <v>0</v>
      </c>
      <c r="D42" s="38">
        <f>D43+D44</f>
        <v>0</v>
      </c>
      <c r="E42" s="24">
        <f t="shared" ref="E42:F42" si="17">E43+E44</f>
        <v>0</v>
      </c>
      <c r="F42" s="24">
        <f t="shared" si="17"/>
        <v>0</v>
      </c>
    </row>
    <row r="43" spans="1:9" x14ac:dyDescent="0.25">
      <c r="A43" s="17"/>
      <c r="B43" s="17" t="s">
        <v>83</v>
      </c>
      <c r="C43" s="15">
        <v>0</v>
      </c>
      <c r="D43" s="39">
        <v>0</v>
      </c>
      <c r="E43" s="15">
        <v>0</v>
      </c>
      <c r="F43" s="15">
        <v>0</v>
      </c>
      <c r="I43" s="16"/>
    </row>
    <row r="44" spans="1:9" x14ac:dyDescent="0.25">
      <c r="A44" s="17"/>
      <c r="B44" s="17" t="s">
        <v>84</v>
      </c>
      <c r="C44" s="15">
        <v>0</v>
      </c>
      <c r="D44" s="39">
        <v>0</v>
      </c>
      <c r="E44" s="15">
        <v>0</v>
      </c>
      <c r="F44" s="15">
        <v>0</v>
      </c>
      <c r="G44" s="16"/>
      <c r="H44" s="55"/>
    </row>
    <row r="45" spans="1:9" x14ac:dyDescent="0.25">
      <c r="A45" s="18" t="s">
        <v>85</v>
      </c>
      <c r="B45" s="18" t="s">
        <v>86</v>
      </c>
      <c r="C45" s="20">
        <f t="shared" ref="C45" si="18">C46+C47</f>
        <v>251.5</v>
      </c>
      <c r="D45" s="20">
        <f>D46+D47</f>
        <v>273</v>
      </c>
      <c r="E45" s="20">
        <f t="shared" ref="E45:F45" si="19">E46+E47</f>
        <v>273</v>
      </c>
      <c r="F45" s="20">
        <f t="shared" si="19"/>
        <v>273</v>
      </c>
      <c r="G45" s="16"/>
    </row>
    <row r="46" spans="1:9" x14ac:dyDescent="0.25">
      <c r="A46" s="40"/>
      <c r="B46" s="25" t="s">
        <v>87</v>
      </c>
      <c r="C46" s="26">
        <v>142</v>
      </c>
      <c r="D46" s="41">
        <v>146</v>
      </c>
      <c r="E46" s="26">
        <v>146</v>
      </c>
      <c r="F46" s="26">
        <v>146</v>
      </c>
    </row>
    <row r="47" spans="1:9" x14ac:dyDescent="0.25">
      <c r="A47" s="32"/>
      <c r="B47" s="27" t="s">
        <v>88</v>
      </c>
      <c r="C47" s="28">
        <v>109.5</v>
      </c>
      <c r="D47" s="42">
        <v>127</v>
      </c>
      <c r="E47" s="28">
        <v>127</v>
      </c>
      <c r="F47" s="28">
        <v>127</v>
      </c>
      <c r="G47" s="58"/>
      <c r="H47" s="58"/>
    </row>
    <row r="48" spans="1:9" x14ac:dyDescent="0.25">
      <c r="A48" s="32" t="s">
        <v>89</v>
      </c>
      <c r="B48" s="32" t="s">
        <v>90</v>
      </c>
      <c r="C48" s="43">
        <v>30</v>
      </c>
      <c r="D48" s="44">
        <v>29</v>
      </c>
      <c r="E48" s="43">
        <v>29</v>
      </c>
      <c r="F48" s="43">
        <v>29</v>
      </c>
      <c r="G48" s="59"/>
      <c r="H48" s="58"/>
    </row>
    <row r="49" spans="1:9" x14ac:dyDescent="0.25">
      <c r="A49" s="32"/>
      <c r="B49" s="32" t="s">
        <v>91</v>
      </c>
      <c r="C49" s="43">
        <f t="shared" ref="C49" si="20">C42+C45+C48</f>
        <v>281.5</v>
      </c>
      <c r="D49" s="43">
        <f>D42+D45+D48</f>
        <v>302</v>
      </c>
      <c r="E49" s="43">
        <f t="shared" ref="E49:F49" si="21">E42+E45+E48</f>
        <v>302</v>
      </c>
      <c r="F49" s="43">
        <f t="shared" si="21"/>
        <v>302</v>
      </c>
      <c r="G49" s="60"/>
      <c r="H49" s="61"/>
    </row>
    <row r="50" spans="1:9" x14ac:dyDescent="0.25">
      <c r="A50" s="32"/>
      <c r="B50" s="32" t="s">
        <v>92</v>
      </c>
      <c r="C50" s="43">
        <v>460</v>
      </c>
      <c r="D50" s="44">
        <v>470</v>
      </c>
      <c r="E50" s="43">
        <v>470</v>
      </c>
      <c r="F50" s="43">
        <v>470</v>
      </c>
      <c r="G50" s="60"/>
      <c r="H50" s="61"/>
    </row>
    <row r="51" spans="1:9" x14ac:dyDescent="0.25">
      <c r="A51" s="23" t="s">
        <v>93</v>
      </c>
      <c r="B51" s="23" t="s">
        <v>94</v>
      </c>
      <c r="C51" s="45">
        <f t="shared" ref="C51" si="22">C37/C49</f>
        <v>32.646536412078156</v>
      </c>
      <c r="D51" s="45">
        <f>D37/D49</f>
        <v>32.960264900662253</v>
      </c>
      <c r="E51" s="45">
        <f t="shared" ref="E51:F51" si="23">E37/E49</f>
        <v>34.413907284768214</v>
      </c>
      <c r="F51" s="45">
        <f t="shared" si="23"/>
        <v>32.811258278145694</v>
      </c>
      <c r="G51" s="60"/>
      <c r="H51" s="61"/>
    </row>
    <row r="52" spans="1:9" x14ac:dyDescent="0.25">
      <c r="A52" s="46" t="s">
        <v>95</v>
      </c>
      <c r="B52" s="46" t="s">
        <v>96</v>
      </c>
      <c r="C52" s="47">
        <v>700</v>
      </c>
      <c r="D52" s="47">
        <v>655</v>
      </c>
      <c r="E52" s="47">
        <v>700</v>
      </c>
      <c r="F52" s="47">
        <v>700</v>
      </c>
      <c r="G52" s="60"/>
      <c r="H52" s="61"/>
    </row>
    <row r="53" spans="1:9" x14ac:dyDescent="0.25">
      <c r="A53" s="48"/>
      <c r="B53" s="48"/>
      <c r="C53" s="49"/>
      <c r="D53" s="49"/>
      <c r="E53" s="49"/>
      <c r="F53" s="49"/>
      <c r="G53" s="60"/>
      <c r="H53" s="61"/>
    </row>
    <row r="54" spans="1:9" x14ac:dyDescent="0.25">
      <c r="A54" s="50" t="s">
        <v>97</v>
      </c>
      <c r="C54" s="51"/>
      <c r="D54" s="51"/>
      <c r="E54" s="51"/>
      <c r="F54" s="51"/>
    </row>
    <row r="55" spans="1:9" x14ac:dyDescent="0.25">
      <c r="A55" s="52" t="s">
        <v>98</v>
      </c>
      <c r="B55" s="50"/>
      <c r="C55" s="53"/>
      <c r="D55" s="53"/>
      <c r="E55" s="53"/>
      <c r="F55" s="53"/>
    </row>
    <row r="56" spans="1:9" x14ac:dyDescent="0.25">
      <c r="A56" t="s">
        <v>99</v>
      </c>
      <c r="B56" t="s">
        <v>58</v>
      </c>
      <c r="C56" s="54">
        <f>(C37+C52)/C49</f>
        <v>35.133214920071048</v>
      </c>
      <c r="D56" s="56">
        <f>(D37+D52)/D49</f>
        <v>35.129139072847686</v>
      </c>
      <c r="E56" s="54">
        <f>(E37+E52)/E49</f>
        <v>36.731788079470199</v>
      </c>
      <c r="F56" s="54">
        <f>(F37+F52)/F49</f>
        <v>35.129139072847686</v>
      </c>
      <c r="H56" s="55"/>
    </row>
    <row r="57" spans="1:9" x14ac:dyDescent="0.25">
      <c r="C57" s="55"/>
      <c r="D57" s="55"/>
      <c r="E57" s="55"/>
      <c r="F57" s="55"/>
      <c r="H57" s="55"/>
    </row>
    <row r="58" spans="1:9" x14ac:dyDescent="0.25">
      <c r="H58" s="55"/>
    </row>
    <row r="59" spans="1:9" x14ac:dyDescent="0.25">
      <c r="A59" t="s">
        <v>100</v>
      </c>
      <c r="B59" t="s">
        <v>58</v>
      </c>
      <c r="C59" s="56">
        <f>C56*1.15</f>
        <v>40.403197158081703</v>
      </c>
      <c r="D59" s="56">
        <f>D56*1.15</f>
        <v>40.398509933774832</v>
      </c>
      <c r="E59" s="56">
        <f>E56*1.15</f>
        <v>42.241556291390722</v>
      </c>
      <c r="F59" s="56">
        <f>F56*1.15</f>
        <v>40.398509933774832</v>
      </c>
      <c r="H59" s="55"/>
      <c r="I59" s="55"/>
    </row>
    <row r="60" spans="1:9" x14ac:dyDescent="0.25">
      <c r="A60" s="50"/>
      <c r="B60" s="50"/>
      <c r="C60" s="55"/>
      <c r="D60" s="55"/>
      <c r="E60" s="55"/>
      <c r="F60" s="55"/>
    </row>
    <row r="62" spans="1:9" x14ac:dyDescent="0.25">
      <c r="D62" s="16"/>
    </row>
    <row r="64" spans="1:9" x14ac:dyDescent="0.25">
      <c r="D64" s="16"/>
    </row>
    <row r="65" spans="4:4" x14ac:dyDescent="0.25">
      <c r="D65" s="16"/>
    </row>
  </sheetData>
  <pageMargins left="0.70866141732283472" right="0.70866141732283472" top="0.78740157480314965" bottom="0.78740157480314965" header="0.31496062992125984" footer="0.31496062992125984"/>
  <pageSetup paperSize="9" scale="7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Svazek obcí vodné</vt:lpstr>
      <vt:lpstr>Svazek obcí stočné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Eis</dc:creator>
  <cp:lastModifiedBy>Ivan Eis</cp:lastModifiedBy>
  <cp:lastPrinted>2019-11-20T10:02:55Z</cp:lastPrinted>
  <dcterms:created xsi:type="dcterms:W3CDTF">2019-11-20T10:01:42Z</dcterms:created>
  <dcterms:modified xsi:type="dcterms:W3CDTF">2019-11-20T10:03:43Z</dcterms:modified>
</cp:coreProperties>
</file>